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460" windowHeight="6030" activeTab="1"/>
  </bookViews>
  <sheets>
    <sheet name="Checklist" sheetId="1" r:id="rId1"/>
    <sheet name="Final Recon" sheetId="4" r:id="rId2"/>
    <sheet name="FFS Reimb" sheetId="2" r:id="rId3"/>
    <sheet name="Sheet1" sheetId="5" r:id="rId4"/>
  </sheets>
  <definedNames>
    <definedName name="_xlnm.Print_Area" localSheetId="0">Checklist!$A$1:$H$73</definedName>
    <definedName name="_xlnm.Print_Area" localSheetId="1">'Final Recon'!$A$1:$I$31</definedName>
  </definedNames>
  <calcPr calcId="145621"/>
</workbook>
</file>

<file path=xl/calcChain.xml><?xml version="1.0" encoding="utf-8"?>
<calcChain xmlns="http://schemas.openxmlformats.org/spreadsheetml/2006/main">
  <c r="C25" i="4" l="1"/>
  <c r="D24" i="4"/>
  <c r="E24" i="4" s="1"/>
  <c r="E25" i="4" s="1"/>
  <c r="F9" i="2"/>
  <c r="F8" i="2"/>
  <c r="D10" i="2"/>
  <c r="K14" i="4"/>
  <c r="L14" i="4" s="1"/>
  <c r="E14" i="4"/>
  <c r="L13" i="4"/>
  <c r="L12" i="4"/>
  <c r="L11" i="4"/>
  <c r="D14" i="4"/>
  <c r="L10" i="4"/>
  <c r="C14" i="4"/>
  <c r="G12" i="4"/>
  <c r="F13" i="4"/>
  <c r="G13" i="4" s="1"/>
  <c r="F12" i="4"/>
  <c r="F11" i="4"/>
  <c r="G11" i="4" s="1"/>
  <c r="F10" i="4"/>
  <c r="D25" i="4" l="1"/>
  <c r="F14" i="4"/>
  <c r="G10" i="4"/>
  <c r="G14" i="4" s="1"/>
  <c r="D6" i="2"/>
  <c r="D7" i="2"/>
  <c r="F7" i="2"/>
  <c r="D8" i="2"/>
  <c r="D9" i="2"/>
  <c r="D11" i="2"/>
  <c r="F11" i="2"/>
  <c r="D12" i="2"/>
  <c r="D13" i="2"/>
  <c r="F13" i="2"/>
  <c r="D14" i="2"/>
  <c r="D15" i="2"/>
  <c r="F15" i="2"/>
  <c r="D16" i="2"/>
  <c r="D17" i="2"/>
  <c r="F17" i="2"/>
  <c r="D18" i="2"/>
  <c r="D19" i="2"/>
  <c r="F19" i="2"/>
  <c r="D20" i="2"/>
  <c r="D21" i="2"/>
  <c r="F21" i="2"/>
  <c r="D22" i="2"/>
  <c r="M11" i="4"/>
  <c r="F6" i="2"/>
  <c r="F10" i="2"/>
  <c r="F22" i="2"/>
  <c r="F12" i="2"/>
  <c r="F14" i="2"/>
  <c r="F16" i="2"/>
  <c r="F18" i="2"/>
  <c r="F20" i="2"/>
  <c r="M12" i="4"/>
  <c r="M13" i="4"/>
  <c r="M14" i="4"/>
  <c r="M10" i="4"/>
</calcChain>
</file>

<file path=xl/sharedStrings.xml><?xml version="1.0" encoding="utf-8"?>
<sst xmlns="http://schemas.openxmlformats.org/spreadsheetml/2006/main" count="179" uniqueCount="128">
  <si>
    <t>Do the state appropriation and CFDA numbers agree to the Summary of Funding?</t>
  </si>
  <si>
    <t>Yes</t>
  </si>
  <si>
    <t>No</t>
  </si>
  <si>
    <t>Comments</t>
  </si>
  <si>
    <t xml:space="preserve">I. </t>
  </si>
  <si>
    <t xml:space="preserve">V. </t>
  </si>
  <si>
    <t>Are ALL mathematical calculations accurate?</t>
  </si>
  <si>
    <t>Do reported revenues match corresponding amounts on the Statement of Functional Expenditures (investigate MA revenue)?</t>
  </si>
  <si>
    <t>Does the audited rate agree with the contracted rate listed in the contractor’s work statement and/or payment provisions page of the contract?</t>
  </si>
  <si>
    <t>STATEMENT OF FUNCTIONAL EXPENDITURES, REVENUES, AND CONTRACT AMOUNT AND CHANGES IN FUND BALANCE RELATING TO GRANTS FROM ALLEGHENY COUNTY (BY PROGRAM)</t>
  </si>
  <si>
    <t>A.</t>
  </si>
  <si>
    <t>B.</t>
  </si>
  <si>
    <t>STATEMENT OF FUNCTIONAL EXPENDITURES, REVENUES, AND CONTRACT AMOUNT AND CHANGES IN FUND BALANCE RELATING TO GRANTS FROM ALLEGHENY COUNTY (BY COST CENTER)</t>
  </si>
  <si>
    <t>C.</t>
  </si>
  <si>
    <t>D.</t>
  </si>
  <si>
    <t>E.</t>
  </si>
  <si>
    <t>F.</t>
  </si>
  <si>
    <t>SCHEDULE OF UNITS OF SERVICE</t>
  </si>
  <si>
    <t>SCHEDULE OF FUNDING SOURCES</t>
  </si>
  <si>
    <t>Does each program contract amount agree with the Final Allocation letter?</t>
  </si>
  <si>
    <t>Do the dollar amounts reported agree with the amounts per the Final Allocation letter Summary of Funding?</t>
  </si>
  <si>
    <t>Does the Administrative Cost Total line agree with the amount on the Statement of Administrative Costs?</t>
  </si>
  <si>
    <t>Signature:______________________________________</t>
  </si>
  <si>
    <t>Date:______________________________</t>
  </si>
  <si>
    <r>
      <t xml:space="preserve">Is the schedule broken out by applicable cost centers? As shown on the Final Allocation grid. </t>
    </r>
    <r>
      <rPr>
        <b/>
        <sz val="12"/>
        <rFont val="Times New Roman"/>
        <family val="1"/>
      </rPr>
      <t/>
    </r>
  </si>
  <si>
    <t xml:space="preserve">C. </t>
  </si>
  <si>
    <t xml:space="preserve">II. FINAL RECONCILIATION </t>
  </si>
  <si>
    <t xml:space="preserve">Input the Final Allocation Amount by Cost Center.
(Per- Fiscal's Year End Closing Excel Worksheet)      
</t>
  </si>
  <si>
    <t xml:space="preserve">Input the Retained Revenue Amount by Cost Center.
(Per- Fiscal's Year End Closing Excel Worksheet)      
</t>
  </si>
  <si>
    <t>Calculate the Surplus/(Deficit) by Subtracting the Total Reimbursable Amount from the Final Allocation Amount.</t>
  </si>
  <si>
    <t xml:space="preserve"> Contract </t>
  </si>
  <si>
    <t xml:space="preserve"> Billing </t>
  </si>
  <si>
    <t>Reimbursable</t>
  </si>
  <si>
    <t xml:space="preserve"> Reimbursable  </t>
  </si>
  <si>
    <t xml:space="preserve"> Rate  </t>
  </si>
  <si>
    <t xml:space="preserve"> Amount  </t>
  </si>
  <si>
    <t>Gross</t>
  </si>
  <si>
    <t>Other</t>
  </si>
  <si>
    <t>Revenue</t>
  </si>
  <si>
    <t>Final</t>
  </si>
  <si>
    <t>Net</t>
  </si>
  <si>
    <t>Total</t>
  </si>
  <si>
    <t>Surplus</t>
  </si>
  <si>
    <t>Maximum</t>
  </si>
  <si>
    <t>Ret Rev</t>
  </si>
  <si>
    <t>Allocation</t>
  </si>
  <si>
    <t>Audited</t>
  </si>
  <si>
    <t>Retained</t>
  </si>
  <si>
    <t>(Deficit)</t>
  </si>
  <si>
    <t>RR</t>
  </si>
  <si>
    <t>Amount</t>
  </si>
  <si>
    <t>Costs</t>
  </si>
  <si>
    <t>Program Funded</t>
  </si>
  <si>
    <t>Cost Centers</t>
  </si>
  <si>
    <t>N/A</t>
  </si>
  <si>
    <t>1</t>
  </si>
  <si>
    <t>Review any reduction in Retained Revenue with your supervisor before issuing a letter.</t>
  </si>
  <si>
    <t>a)</t>
  </si>
  <si>
    <t>b)</t>
  </si>
  <si>
    <t>c)</t>
  </si>
  <si>
    <r>
      <t xml:space="preserve">Do the Allegheny County contract amounts reported for each cost center agree with the Final Allocation cost center grid? </t>
    </r>
    <r>
      <rPr>
        <b/>
        <sz val="12"/>
        <rFont val="Times New Roman"/>
        <family val="1"/>
      </rPr>
      <t xml:space="preserve"> </t>
    </r>
  </si>
  <si>
    <r>
      <t xml:space="preserve">Input the </t>
    </r>
    <r>
      <rPr>
        <u/>
        <sz val="12"/>
        <rFont val="Times New Roman"/>
        <family val="1"/>
      </rPr>
      <t>Net</t>
    </r>
    <r>
      <rPr>
        <sz val="12"/>
        <rFont val="Times New Roman"/>
        <family val="1"/>
      </rPr>
      <t xml:space="preserve"> Audited Costs by Cost Center - excluding Retained Revenue.  (Per - Supplemental Schedules found in the Audit Report)</t>
    </r>
  </si>
  <si>
    <r>
      <t xml:space="preserve">Ensure that awarded Retained Revenue is less than 3% of </t>
    </r>
    <r>
      <rPr>
        <u/>
        <sz val="12"/>
        <rFont val="Times New Roman"/>
        <family val="1"/>
      </rPr>
      <t>Gross</t>
    </r>
    <r>
      <rPr>
        <sz val="12"/>
        <rFont val="Times New Roman"/>
        <family val="1"/>
      </rPr>
      <t xml:space="preserve"> Audited Costs.</t>
    </r>
  </si>
  <si>
    <r>
      <t xml:space="preserve">Input the </t>
    </r>
    <r>
      <rPr>
        <u/>
        <sz val="12"/>
        <rFont val="Times New Roman"/>
        <family val="1"/>
      </rPr>
      <t>Gross</t>
    </r>
    <r>
      <rPr>
        <sz val="12"/>
        <rFont val="Times New Roman"/>
        <family val="1"/>
      </rPr>
      <t xml:space="preserve"> Audited Costs By Cost Center (In the right hand section of the worksheet)</t>
    </r>
  </si>
  <si>
    <t>Add'l Available</t>
  </si>
  <si>
    <t xml:space="preserve"> or (Excess)</t>
  </si>
  <si>
    <r>
      <t xml:space="preserve">Calculate the Total Reimbursable Amount by adding the </t>
    </r>
    <r>
      <rPr>
        <u/>
        <sz val="12"/>
        <rFont val="Times New Roman"/>
        <family val="1"/>
      </rPr>
      <t>Net</t>
    </r>
    <r>
      <rPr>
        <sz val="12"/>
        <rFont val="Times New Roman"/>
        <family val="1"/>
      </rPr>
      <t xml:space="preserve"> Audited Costs plus Retained Revenue determined above.</t>
    </r>
  </si>
  <si>
    <t xml:space="preserve">Units </t>
  </si>
  <si>
    <t>Does the schedule display the appropriate fee-for-service cost centers? (As shown on the Final Allocation grid.)</t>
  </si>
  <si>
    <t>Cost Center</t>
  </si>
  <si>
    <t>Program</t>
  </si>
  <si>
    <t>Audted</t>
  </si>
  <si>
    <t xml:space="preserve"> Amount </t>
  </si>
  <si>
    <t>FUNDING SOURCE</t>
  </si>
  <si>
    <t>Determine all applicable funding sources and obtain all final allocations</t>
  </si>
  <si>
    <t>Mental Health - Program Funded</t>
  </si>
  <si>
    <t>Mental Health - Fee For Service</t>
  </si>
  <si>
    <t>OID - Mental Retardation</t>
  </si>
  <si>
    <t>Children, Youth and Families - Program Funded</t>
  </si>
  <si>
    <t>Children, Youth and Families - Fee For Service</t>
  </si>
  <si>
    <t>Drug and Alcohol - Program Funded</t>
  </si>
  <si>
    <t>Drug and Alcohol - Fee For Service</t>
  </si>
  <si>
    <t>Office of Community Service (please specify)</t>
  </si>
  <si>
    <t>Aging</t>
  </si>
  <si>
    <t>Other  (please specify)</t>
  </si>
  <si>
    <t xml:space="preserve">II. </t>
  </si>
  <si>
    <t>JDE PAYMENTS AND SPECIAL REPORT</t>
  </si>
  <si>
    <t>Print all payments for Agreement</t>
  </si>
  <si>
    <t>Print the special report (DHS - Supplier/Customer Totals by Account)</t>
  </si>
  <si>
    <t>Sort payments by fundings source</t>
  </si>
  <si>
    <t>Do payments agree to Final Award</t>
  </si>
  <si>
    <t>If paymends do not agree to award, investigate variance</t>
  </si>
  <si>
    <t>Does the Final Allcoation agree to the special report</t>
  </si>
  <si>
    <t xml:space="preserve">III. </t>
  </si>
  <si>
    <t>SUPPORTING INFORMATION</t>
  </si>
  <si>
    <t>For FFS - Determine all applicable rates</t>
  </si>
  <si>
    <t>For CYF FFS - Print the budget report from KIDS to support final allocation</t>
  </si>
  <si>
    <t xml:space="preserve">IV.  </t>
  </si>
  <si>
    <t>VI.</t>
  </si>
  <si>
    <t>If Retained Revenue is over 3% of Gross Audited Cost, reduce the Retained Revune to the 3% maximum.</t>
  </si>
  <si>
    <t>The Reconciliation must be done for each funding source</t>
  </si>
  <si>
    <t xml:space="preserve">Program Funded </t>
  </si>
  <si>
    <t>Fee For Service Reconciliation</t>
  </si>
  <si>
    <t xml:space="preserve">List the various cost centers and levels of service </t>
  </si>
  <si>
    <r>
      <t xml:space="preserve">Input the units of service </t>
    </r>
    <r>
      <rPr>
        <b/>
        <u/>
        <sz val="12"/>
        <rFont val="Times New Roman"/>
        <family val="1"/>
      </rPr>
      <t>per</t>
    </r>
    <r>
      <rPr>
        <sz val="12"/>
        <rFont val="Times New Roman"/>
        <family val="1"/>
      </rPr>
      <t xml:space="preserve"> the audit</t>
    </r>
  </si>
  <si>
    <t>Input the unit rate associated with each level of service</t>
  </si>
  <si>
    <t>Concrete Goods</t>
  </si>
  <si>
    <t xml:space="preserve">Input Other Revenue associated with the cost center or Concrete goods, Training, Etc. </t>
  </si>
  <si>
    <t>Calculate the Net Reimbursable amount by reducing the Reimbursable amount by Other Revenue or Adding Concrete Goods, Training, Etc.</t>
  </si>
  <si>
    <t>Calculate the Reimbursable Amount by multipling the number of units by the rate</t>
  </si>
  <si>
    <t>G.</t>
  </si>
  <si>
    <t>The FFS is also listed oOn the main reconciliation page (program funded).</t>
  </si>
  <si>
    <t>H.</t>
  </si>
  <si>
    <t>Under a separate heading for FFS, list the Cost Centers</t>
  </si>
  <si>
    <t>I</t>
  </si>
  <si>
    <t>Input the amount allocated from the Fiscal Final Allocation Award</t>
  </si>
  <si>
    <t>Fee For Service</t>
  </si>
  <si>
    <t>Mental Health</t>
  </si>
  <si>
    <t xml:space="preserve"> Coster Center</t>
  </si>
  <si>
    <t>Foster Care</t>
  </si>
  <si>
    <t>Level 1</t>
  </si>
  <si>
    <t>Level 2</t>
  </si>
  <si>
    <t>Children, Youth and Families</t>
  </si>
  <si>
    <t>Total Foster Care Fee For Service</t>
  </si>
  <si>
    <t>TotalProgram Funded Mental Health</t>
  </si>
  <si>
    <t>J.</t>
  </si>
  <si>
    <t>Input the amount calcluated on the FFS Calculation Sheet for the Net Reimbursable Amount</t>
  </si>
  <si>
    <t>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</si>
</sst>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0&quot;_);_(@_)"/>
    <numFmt numFmtId="166" formatCode="_(&quot;$&quot;* #,##0_);_(&quot;$&quot;* \(#,##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4"/>
      <name val="Times New Roman"/>
      <family val="1"/>
    </font>
    <font>
      <b/>
      <sz val="11"/>
      <name val="Arial"/>
      <family val="2"/>
    </font>
    <font>
      <b/>
      <u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0" xfId="0" applyFont="1" applyBorder="1" applyAlignment="1">
      <alignment vertical="top"/>
    </xf>
    <xf numFmtId="0" fontId="6" fillId="0" borderId="0" xfId="0" applyFon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0" fontId="3" fillId="0" borderId="0" xfId="0" applyFont="1" applyFill="1"/>
    <xf numFmtId="0" fontId="2" fillId="2" borderId="1" xfId="0" applyFont="1" applyFill="1" applyBorder="1" applyAlignment="1">
      <alignment vertical="top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2" fontId="0" fillId="0" borderId="0" xfId="0" applyNumberFormat="1" applyBorder="1"/>
    <xf numFmtId="165" fontId="0" fillId="0" borderId="17" xfId="0" applyNumberFormat="1" applyBorder="1"/>
    <xf numFmtId="164" fontId="0" fillId="0" borderId="0" xfId="0" applyNumberFormat="1" applyBorder="1"/>
    <xf numFmtId="0" fontId="8" fillId="0" borderId="0" xfId="0" applyFont="1" applyBorder="1"/>
    <xf numFmtId="0" fontId="0" fillId="0" borderId="18" xfId="0" applyBorder="1"/>
    <xf numFmtId="0" fontId="9" fillId="0" borderId="0" xfId="0" applyFont="1"/>
    <xf numFmtId="5" fontId="9" fillId="0" borderId="0" xfId="0" applyNumberFormat="1" applyFont="1"/>
    <xf numFmtId="0" fontId="10" fillId="0" borderId="0" xfId="0" applyFont="1"/>
    <xf numFmtId="9" fontId="0" fillId="3" borderId="14" xfId="0" applyNumberFormat="1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0" fontId="8" fillId="3" borderId="11" xfId="0" applyFont="1" applyFill="1" applyBorder="1"/>
    <xf numFmtId="0" fontId="0" fillId="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0" fontId="11" fillId="3" borderId="20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1" fillId="0" borderId="1" xfId="0" applyFont="1" applyBorder="1"/>
    <xf numFmtId="164" fontId="11" fillId="0" borderId="1" xfId="1" applyNumberFormat="1" applyFont="1" applyBorder="1"/>
    <xf numFmtId="44" fontId="11" fillId="0" borderId="1" xfId="1" applyNumberFormat="1" applyFont="1" applyBorder="1"/>
    <xf numFmtId="43" fontId="11" fillId="0" borderId="1" xfId="1" applyFont="1" applyBorder="1"/>
    <xf numFmtId="164" fontId="11" fillId="0" borderId="1" xfId="2" applyNumberFormat="1" applyFont="1" applyBorder="1"/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7" xfId="0" applyFill="1" applyBorder="1"/>
    <xf numFmtId="0" fontId="0" fillId="0" borderId="0" xfId="0" applyFill="1" applyBorder="1"/>
    <xf numFmtId="0" fontId="0" fillId="0" borderId="17" xfId="0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8" fillId="3" borderId="7" xfId="0" applyFont="1" applyFill="1" applyBorder="1"/>
    <xf numFmtId="0" fontId="14" fillId="3" borderId="4" xfId="0" applyFont="1" applyFill="1" applyBorder="1" applyAlignment="1">
      <alignment horizontal="center"/>
    </xf>
    <xf numFmtId="0" fontId="15" fillId="0" borderId="7" xfId="0" applyFont="1" applyFill="1" applyBorder="1"/>
    <xf numFmtId="0" fontId="14" fillId="3" borderId="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164" fontId="0" fillId="0" borderId="22" xfId="1" applyNumberFormat="1" applyFont="1" applyFill="1" applyBorder="1" applyAlignment="1">
      <alignment horizontal="center"/>
    </xf>
    <xf numFmtId="164" fontId="0" fillId="0" borderId="22" xfId="0" applyNumberFormat="1" applyBorder="1"/>
    <xf numFmtId="165" fontId="0" fillId="0" borderId="23" xfId="0" applyNumberFormat="1" applyBorder="1"/>
    <xf numFmtId="0" fontId="0" fillId="0" borderId="24" xfId="0" applyFill="1" applyBorder="1"/>
    <xf numFmtId="164" fontId="0" fillId="0" borderId="18" xfId="1" applyNumberFormat="1" applyFont="1" applyFill="1" applyBorder="1" applyAlignment="1">
      <alignment horizontal="center"/>
    </xf>
    <xf numFmtId="164" fontId="0" fillId="0" borderId="18" xfId="0" applyNumberFormat="1" applyBorder="1"/>
    <xf numFmtId="165" fontId="0" fillId="0" borderId="25" xfId="0" applyNumberFormat="1" applyBorder="1"/>
    <xf numFmtId="165" fontId="0" fillId="0" borderId="0" xfId="0" applyNumberFormat="1" applyBorder="1"/>
    <xf numFmtId="0" fontId="8" fillId="0" borderId="0" xfId="0" applyFont="1" applyFill="1" applyBorder="1"/>
    <xf numFmtId="166" fontId="0" fillId="0" borderId="0" xfId="2" applyNumberFormat="1" applyFont="1" applyFill="1" applyBorder="1" applyAlignment="1">
      <alignment horizontal="center"/>
    </xf>
    <xf numFmtId="37" fontId="0" fillId="0" borderId="17" xfId="2" applyNumberFormat="1" applyFont="1" applyBorder="1"/>
    <xf numFmtId="166" fontId="0" fillId="0" borderId="22" xfId="2" applyNumberFormat="1" applyFont="1" applyFill="1" applyBorder="1" applyAlignment="1">
      <alignment horizontal="center"/>
    </xf>
    <xf numFmtId="0" fontId="0" fillId="0" borderId="17" xfId="0" applyFill="1" applyBorder="1"/>
    <xf numFmtId="0" fontId="0" fillId="3" borderId="24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/>
    </xf>
    <xf numFmtId="0" fontId="17" fillId="0" borderId="0" xfId="0" applyFont="1"/>
    <xf numFmtId="0" fontId="17" fillId="0" borderId="0" xfId="0" applyFont="1" applyFill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/>
    <xf numFmtId="49" fontId="3" fillId="0" borderId="1" xfId="0" applyNumberFormat="1" applyFont="1" applyBorder="1" applyAlignment="1">
      <alignment vertical="center"/>
    </xf>
    <xf numFmtId="0" fontId="16" fillId="0" borderId="20" xfId="0" applyFont="1" applyBorder="1" applyAlignment="1">
      <alignment vertical="top"/>
    </xf>
    <xf numFmtId="49" fontId="17" fillId="0" borderId="20" xfId="0" applyNumberFormat="1" applyFont="1" applyBorder="1" applyAlignment="1">
      <alignment vertical="top"/>
    </xf>
    <xf numFmtId="0" fontId="17" fillId="0" borderId="29" xfId="0" applyFont="1" applyBorder="1" applyAlignment="1">
      <alignment horizontal="left" wrapText="1"/>
    </xf>
    <xf numFmtId="0" fontId="17" fillId="0" borderId="30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1" xfId="0" applyFont="1" applyBorder="1"/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9" fillId="3" borderId="8" xfId="0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7" xfId="1" applyNumberFormat="1" applyFont="1" applyFill="1" applyBorder="1" applyAlignment="1">
      <alignment horizontal="center"/>
    </xf>
    <xf numFmtId="164" fontId="0" fillId="0" borderId="7" xfId="1" applyNumberFormat="1" applyFont="1" applyBorder="1"/>
    <xf numFmtId="164" fontId="0" fillId="0" borderId="9" xfId="1" applyNumberFormat="1" applyFont="1" applyFill="1" applyBorder="1" applyAlignment="1">
      <alignment horizontal="center"/>
    </xf>
    <xf numFmtId="164" fontId="0" fillId="0" borderId="17" xfId="0" applyNumberFormat="1" applyBorder="1"/>
    <xf numFmtId="164" fontId="0" fillId="0" borderId="9" xfId="0" applyNumberForma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22" xfId="1" applyNumberFormat="1" applyFont="1" applyFill="1" applyBorder="1" applyAlignment="1">
      <alignment horizontal="right"/>
    </xf>
    <xf numFmtId="164" fontId="0" fillId="0" borderId="31" xfId="1" applyNumberFormat="1" applyFont="1" applyFill="1" applyBorder="1" applyAlignment="1">
      <alignment horizontal="center"/>
    </xf>
    <xf numFmtId="164" fontId="0" fillId="0" borderId="32" xfId="1" applyNumberFormat="1" applyFont="1" applyFill="1" applyBorder="1" applyAlignment="1">
      <alignment horizontal="center"/>
    </xf>
    <xf numFmtId="164" fontId="0" fillId="0" borderId="23" xfId="0" applyNumberFormat="1" applyBorder="1"/>
    <xf numFmtId="0" fontId="18" fillId="0" borderId="1" xfId="0" applyFont="1" applyBorder="1" applyAlignment="1">
      <alignment horizontal="left" indent="1"/>
    </xf>
    <xf numFmtId="0" fontId="18" fillId="0" borderId="1" xfId="0" applyFont="1" applyBorder="1"/>
    <xf numFmtId="0" fontId="15" fillId="0" borderId="7" xfId="0" applyFont="1" applyBorder="1"/>
    <xf numFmtId="0" fontId="8" fillId="0" borderId="7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 indent="1"/>
    </xf>
    <xf numFmtId="0" fontId="9" fillId="0" borderId="7" xfId="0" applyFont="1" applyFill="1" applyBorder="1"/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6" xfId="0" applyFont="1" applyFill="1" applyBorder="1" applyAlignment="1">
      <alignment horizontal="center"/>
    </xf>
    <xf numFmtId="0" fontId="3" fillId="0" borderId="2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76200</xdr:rowOff>
    </xdr:from>
    <xdr:to>
      <xdr:col>12</xdr:col>
      <xdr:colOff>857250</xdr:colOff>
      <xdr:row>3</xdr:row>
      <xdr:rowOff>142875</xdr:rowOff>
    </xdr:to>
    <xdr:sp macro="" textlink="">
      <xdr:nvSpPr>
        <xdr:cNvPr id="1057" name="AutoShape 1"/>
        <xdr:cNvSpPr>
          <a:spLocks/>
        </xdr:cNvSpPr>
      </xdr:nvSpPr>
      <xdr:spPr bwMode="auto">
        <a:xfrm rot="-5400000">
          <a:off x="9610725" y="-857250"/>
          <a:ext cx="400050" cy="2590800"/>
        </a:xfrm>
        <a:prstGeom prst="rightBrace">
          <a:avLst>
            <a:gd name="adj1" fmla="val 5396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525780</xdr:colOff>
      <xdr:row>1</xdr:row>
      <xdr:rowOff>0</xdr:rowOff>
    </xdr:from>
    <xdr:to>
      <xdr:col>12</xdr:col>
      <xdr:colOff>339116</xdr:colOff>
      <xdr:row>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273540" y="160020"/>
          <a:ext cx="160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Do not print for letter, only for w/p's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52" zoomScaleNormal="100" workbookViewId="0">
      <selection activeCell="B5" sqref="B5:E5"/>
    </sheetView>
  </sheetViews>
  <sheetFormatPr defaultColWidth="9.140625" defaultRowHeight="15.75" x14ac:dyDescent="0.25"/>
  <cols>
    <col min="1" max="1" width="6.85546875" style="3" customWidth="1"/>
    <col min="2" max="2" width="5.28515625" style="4" customWidth="1"/>
    <col min="3" max="3" width="4.85546875" style="5" customWidth="1"/>
    <col min="4" max="4" width="37" style="1" customWidth="1"/>
    <col min="5" max="5" width="5.5703125" style="1" customWidth="1"/>
    <col min="6" max="7" width="4.7109375" style="1" customWidth="1"/>
    <col min="8" max="8" width="27.42578125" style="2" customWidth="1"/>
    <col min="9" max="16384" width="9.140625" style="1"/>
  </cols>
  <sheetData>
    <row r="1" spans="1:8" x14ac:dyDescent="0.25">
      <c r="A1" s="184"/>
      <c r="B1" s="184"/>
      <c r="C1" s="184"/>
      <c r="D1" s="184"/>
      <c r="E1" s="184"/>
      <c r="F1" s="184"/>
      <c r="G1" s="184"/>
      <c r="H1" s="184"/>
    </row>
    <row r="2" spans="1:8" s="30" customFormat="1" ht="18" customHeight="1" x14ac:dyDescent="0.25">
      <c r="A2" s="131" t="s">
        <v>4</v>
      </c>
      <c r="B2" s="186" t="s">
        <v>73</v>
      </c>
      <c r="C2" s="186"/>
      <c r="D2" s="186"/>
      <c r="E2" s="186"/>
      <c r="F2" s="186"/>
      <c r="G2" s="186"/>
      <c r="H2" s="186"/>
    </row>
    <row r="3" spans="1:8" ht="33" customHeight="1" x14ac:dyDescent="0.25">
      <c r="A3" s="176" t="s">
        <v>74</v>
      </c>
      <c r="B3" s="185"/>
      <c r="C3" s="185"/>
      <c r="D3" s="185"/>
      <c r="E3" s="80"/>
      <c r="F3" s="80"/>
      <c r="G3" s="81"/>
      <c r="H3" s="11"/>
    </row>
    <row r="4" spans="1:8" ht="25.15" customHeight="1" x14ac:dyDescent="0.25">
      <c r="A4" s="106"/>
      <c r="B4" s="107"/>
      <c r="C4" s="107"/>
      <c r="D4" s="107"/>
      <c r="E4" s="80"/>
      <c r="F4" s="8" t="s">
        <v>1</v>
      </c>
      <c r="G4" s="8" t="s">
        <v>54</v>
      </c>
      <c r="H4" s="11"/>
    </row>
    <row r="5" spans="1:8" ht="21.75" customHeight="1" x14ac:dyDescent="0.25">
      <c r="A5" s="106"/>
      <c r="B5" s="170" t="s">
        <v>75</v>
      </c>
      <c r="C5" s="171"/>
      <c r="D5" s="171"/>
      <c r="E5" s="171"/>
      <c r="F5" s="10"/>
      <c r="G5" s="10"/>
      <c r="H5" s="11"/>
    </row>
    <row r="6" spans="1:8" ht="21.75" customHeight="1" x14ac:dyDescent="0.25">
      <c r="A6" s="106"/>
      <c r="B6" s="170" t="s">
        <v>76</v>
      </c>
      <c r="C6" s="171"/>
      <c r="D6" s="171"/>
      <c r="E6" s="171"/>
      <c r="F6" s="10"/>
      <c r="G6" s="10"/>
      <c r="H6" s="11"/>
    </row>
    <row r="7" spans="1:8" ht="21.75" customHeight="1" x14ac:dyDescent="0.25">
      <c r="A7" s="106"/>
      <c r="B7" s="170" t="s">
        <v>77</v>
      </c>
      <c r="C7" s="171"/>
      <c r="D7" s="171"/>
      <c r="E7" s="171"/>
      <c r="F7" s="10"/>
      <c r="G7" s="10"/>
      <c r="H7" s="11"/>
    </row>
    <row r="8" spans="1:8" ht="21.75" customHeight="1" x14ac:dyDescent="0.25">
      <c r="A8" s="106"/>
      <c r="B8" s="170" t="s">
        <v>78</v>
      </c>
      <c r="C8" s="171"/>
      <c r="D8" s="171"/>
      <c r="E8" s="171"/>
      <c r="F8" s="10"/>
      <c r="G8" s="10"/>
      <c r="H8" s="11"/>
    </row>
    <row r="9" spans="1:8" ht="21.75" customHeight="1" x14ac:dyDescent="0.25">
      <c r="A9" s="106"/>
      <c r="B9" s="170" t="s">
        <v>79</v>
      </c>
      <c r="C9" s="171"/>
      <c r="D9" s="171"/>
      <c r="E9" s="171"/>
      <c r="F9" s="10"/>
      <c r="G9" s="10"/>
      <c r="H9" s="11"/>
    </row>
    <row r="10" spans="1:8" ht="21.75" customHeight="1" x14ac:dyDescent="0.25">
      <c r="A10" s="106"/>
      <c r="B10" s="170" t="s">
        <v>80</v>
      </c>
      <c r="C10" s="171"/>
      <c r="D10" s="171"/>
      <c r="E10" s="171"/>
      <c r="F10" s="10"/>
      <c r="G10" s="10"/>
      <c r="H10" s="11"/>
    </row>
    <row r="11" spans="1:8" ht="21.75" customHeight="1" x14ac:dyDescent="0.25">
      <c r="A11" s="106"/>
      <c r="B11" s="170" t="s">
        <v>81</v>
      </c>
      <c r="C11" s="171"/>
      <c r="D11" s="171"/>
      <c r="E11" s="171"/>
      <c r="F11" s="10"/>
      <c r="G11" s="10"/>
      <c r="H11" s="11"/>
    </row>
    <row r="12" spans="1:8" ht="21.75" customHeight="1" x14ac:dyDescent="0.25">
      <c r="A12" s="106"/>
      <c r="B12" s="170" t="s">
        <v>82</v>
      </c>
      <c r="C12" s="171"/>
      <c r="D12" s="171"/>
      <c r="E12" s="171"/>
      <c r="F12" s="10"/>
      <c r="G12" s="10"/>
      <c r="H12" s="11"/>
    </row>
    <row r="13" spans="1:8" ht="21.75" customHeight="1" x14ac:dyDescent="0.25">
      <c r="A13" s="106"/>
      <c r="B13" s="170" t="s">
        <v>83</v>
      </c>
      <c r="C13" s="171"/>
      <c r="D13" s="171"/>
      <c r="E13" s="171"/>
      <c r="F13" s="10"/>
      <c r="G13" s="10"/>
      <c r="H13" s="11"/>
    </row>
    <row r="14" spans="1:8" ht="21.75" customHeight="1" x14ac:dyDescent="0.25">
      <c r="A14" s="106"/>
      <c r="B14" s="170" t="s">
        <v>84</v>
      </c>
      <c r="C14" s="171"/>
      <c r="D14" s="171"/>
      <c r="E14" s="171"/>
      <c r="F14" s="10"/>
      <c r="G14" s="10"/>
      <c r="H14" s="11"/>
    </row>
    <row r="15" spans="1:8" ht="21.75" customHeight="1" x14ac:dyDescent="0.25">
      <c r="A15" s="176"/>
      <c r="B15" s="202"/>
      <c r="C15" s="202"/>
      <c r="D15" s="202"/>
      <c r="E15" s="202"/>
      <c r="F15" s="202"/>
      <c r="G15" s="202"/>
      <c r="H15" s="203"/>
    </row>
    <row r="16" spans="1:8" ht="21.75" customHeight="1" x14ac:dyDescent="0.25">
      <c r="A16" s="131" t="s">
        <v>85</v>
      </c>
      <c r="B16" s="195" t="s">
        <v>86</v>
      </c>
      <c r="C16" s="198"/>
      <c r="D16" s="198"/>
      <c r="E16" s="198"/>
      <c r="F16" s="198"/>
      <c r="G16" s="198"/>
      <c r="H16" s="199"/>
    </row>
    <row r="17" spans="1:8" ht="21.75" customHeight="1" x14ac:dyDescent="0.25">
      <c r="A17" s="109"/>
      <c r="B17" s="110"/>
      <c r="C17" s="108"/>
      <c r="D17" s="108"/>
      <c r="E17" s="108"/>
      <c r="F17" s="8" t="s">
        <v>1</v>
      </c>
      <c r="G17" s="8" t="s">
        <v>2</v>
      </c>
      <c r="H17" s="111"/>
    </row>
    <row r="18" spans="1:8" ht="21.75" customHeight="1" x14ac:dyDescent="0.25">
      <c r="A18" s="106"/>
      <c r="B18" s="9" t="s">
        <v>10</v>
      </c>
      <c r="C18" s="170" t="s">
        <v>87</v>
      </c>
      <c r="D18" s="171"/>
      <c r="E18" s="171"/>
      <c r="F18" s="10"/>
      <c r="G18" s="10"/>
      <c r="H18" s="11"/>
    </row>
    <row r="19" spans="1:8" ht="32.450000000000003" customHeight="1" x14ac:dyDescent="0.25">
      <c r="A19" s="106"/>
      <c r="B19" s="9" t="s">
        <v>11</v>
      </c>
      <c r="C19" s="170" t="s">
        <v>88</v>
      </c>
      <c r="D19" s="171"/>
      <c r="E19" s="171"/>
      <c r="F19" s="10"/>
      <c r="G19" s="10"/>
      <c r="H19" s="11"/>
    </row>
    <row r="20" spans="1:8" ht="21.75" customHeight="1" x14ac:dyDescent="0.25">
      <c r="A20" s="106"/>
      <c r="B20" s="9" t="s">
        <v>13</v>
      </c>
      <c r="C20" s="170" t="s">
        <v>89</v>
      </c>
      <c r="D20" s="171"/>
      <c r="E20" s="171"/>
      <c r="F20" s="10"/>
      <c r="G20" s="10"/>
      <c r="H20" s="11"/>
    </row>
    <row r="21" spans="1:8" ht="22.9" customHeight="1" x14ac:dyDescent="0.25">
      <c r="A21" s="106"/>
      <c r="B21" s="9" t="s">
        <v>14</v>
      </c>
      <c r="C21" s="170" t="s">
        <v>90</v>
      </c>
      <c r="D21" s="171"/>
      <c r="E21" s="171"/>
      <c r="F21" s="10"/>
      <c r="G21" s="10"/>
      <c r="H21" s="11"/>
    </row>
    <row r="22" spans="1:8" ht="36" customHeight="1" x14ac:dyDescent="0.25">
      <c r="A22" s="106"/>
      <c r="B22" s="9" t="s">
        <v>15</v>
      </c>
      <c r="C22" s="170" t="s">
        <v>91</v>
      </c>
      <c r="D22" s="171"/>
      <c r="E22" s="171"/>
      <c r="F22" s="10"/>
      <c r="G22" s="10"/>
      <c r="H22" s="11"/>
    </row>
    <row r="23" spans="1:8" ht="20.45" customHeight="1" x14ac:dyDescent="0.25">
      <c r="A23" s="106"/>
      <c r="B23" s="9" t="s">
        <v>16</v>
      </c>
      <c r="C23" s="170" t="s">
        <v>92</v>
      </c>
      <c r="D23" s="171"/>
      <c r="E23" s="171"/>
      <c r="F23" s="10"/>
      <c r="G23" s="10"/>
      <c r="H23" s="11"/>
    </row>
    <row r="24" spans="1:8" ht="21.75" customHeight="1" x14ac:dyDescent="0.25">
      <c r="A24" s="176"/>
      <c r="B24" s="202"/>
      <c r="C24" s="202"/>
      <c r="D24" s="202"/>
      <c r="E24" s="202"/>
      <c r="F24" s="202"/>
      <c r="G24" s="202"/>
      <c r="H24" s="203"/>
    </row>
    <row r="25" spans="1:8" ht="21.75" customHeight="1" x14ac:dyDescent="0.25">
      <c r="A25" s="131" t="s">
        <v>93</v>
      </c>
      <c r="B25" s="179" t="s">
        <v>94</v>
      </c>
      <c r="C25" s="200"/>
      <c r="D25" s="200"/>
      <c r="E25" s="200"/>
      <c r="F25" s="200"/>
      <c r="G25" s="200"/>
      <c r="H25" s="201"/>
    </row>
    <row r="26" spans="1:8" s="113" customFormat="1" ht="18" customHeight="1" x14ac:dyDescent="0.25">
      <c r="A26" s="122"/>
      <c r="B26" s="123"/>
      <c r="C26" s="124"/>
      <c r="D26" s="125"/>
      <c r="G26" s="126" t="s">
        <v>54</v>
      </c>
    </row>
    <row r="27" spans="1:8" s="113" customFormat="1" ht="18" customHeight="1" x14ac:dyDescent="0.25">
      <c r="A27" s="7"/>
      <c r="B27" s="121" t="s">
        <v>10</v>
      </c>
      <c r="C27" s="187" t="s">
        <v>95</v>
      </c>
      <c r="D27" s="188"/>
      <c r="E27" s="188"/>
      <c r="F27" s="188"/>
      <c r="G27" s="189"/>
      <c r="H27" s="127"/>
    </row>
    <row r="28" spans="1:8" s="113" customFormat="1" ht="36.6" customHeight="1" x14ac:dyDescent="0.25">
      <c r="A28" s="7"/>
      <c r="B28" s="161" t="s">
        <v>11</v>
      </c>
      <c r="C28" s="175" t="s">
        <v>96</v>
      </c>
      <c r="D28" s="175"/>
      <c r="E28" s="175"/>
      <c r="F28" s="175"/>
      <c r="G28" s="127"/>
      <c r="H28" s="127"/>
    </row>
    <row r="29" spans="1:8" s="113" customFormat="1" ht="69" customHeight="1" x14ac:dyDescent="0.25">
      <c r="A29" s="129"/>
      <c r="B29" s="137"/>
      <c r="C29" s="138"/>
      <c r="D29" s="138"/>
      <c r="E29" s="138"/>
      <c r="F29" s="138"/>
      <c r="G29" s="130"/>
      <c r="H29" s="130"/>
    </row>
    <row r="30" spans="1:8" s="120" customFormat="1" ht="18" customHeight="1" x14ac:dyDescent="0.25">
      <c r="A30" s="6"/>
      <c r="B30" s="117"/>
      <c r="C30" s="118"/>
      <c r="D30" s="119"/>
      <c r="E30" s="8" t="s">
        <v>1</v>
      </c>
      <c r="F30" s="8" t="s">
        <v>2</v>
      </c>
      <c r="G30" s="8" t="s">
        <v>54</v>
      </c>
      <c r="H30" s="8" t="s">
        <v>3</v>
      </c>
    </row>
    <row r="31" spans="1:8" s="114" customFormat="1" ht="18.75" customHeight="1" x14ac:dyDescent="0.25">
      <c r="A31" s="132" t="s">
        <v>97</v>
      </c>
      <c r="B31" s="186" t="s">
        <v>18</v>
      </c>
      <c r="C31" s="186"/>
      <c r="D31" s="186"/>
      <c r="E31" s="186"/>
      <c r="F31" s="186"/>
      <c r="G31" s="186"/>
      <c r="H31" s="186"/>
    </row>
    <row r="32" spans="1:8" s="113" customFormat="1" ht="48" customHeight="1" x14ac:dyDescent="0.25">
      <c r="A32" s="112"/>
      <c r="B32" s="12" t="s">
        <v>10</v>
      </c>
      <c r="C32" s="170" t="s">
        <v>20</v>
      </c>
      <c r="D32" s="170"/>
      <c r="E32" s="115"/>
      <c r="F32" s="115"/>
      <c r="G32" s="115"/>
      <c r="H32" s="116"/>
    </row>
    <row r="33" spans="1:8" ht="41.25" customHeight="1" x14ac:dyDescent="0.25">
      <c r="A33" s="6"/>
      <c r="B33" s="12" t="s">
        <v>11</v>
      </c>
      <c r="C33" s="170" t="s">
        <v>0</v>
      </c>
      <c r="D33" s="170"/>
      <c r="E33" s="9"/>
      <c r="F33" s="9"/>
      <c r="G33" s="9"/>
      <c r="H33" s="16"/>
    </row>
    <row r="34" spans="1:8" s="30" customFormat="1" ht="60" customHeight="1" x14ac:dyDescent="0.25">
      <c r="A34" s="132" t="s">
        <v>5</v>
      </c>
      <c r="B34" s="195" t="s">
        <v>9</v>
      </c>
      <c r="C34" s="196"/>
      <c r="D34" s="196"/>
      <c r="E34" s="196"/>
      <c r="F34" s="196"/>
      <c r="G34" s="196"/>
      <c r="H34" s="197"/>
    </row>
    <row r="35" spans="1:8" ht="31.5" customHeight="1" x14ac:dyDescent="0.25">
      <c r="A35" s="6"/>
      <c r="B35" s="7" t="s">
        <v>10</v>
      </c>
      <c r="C35" s="170" t="s">
        <v>19</v>
      </c>
      <c r="D35" s="170"/>
      <c r="E35" s="9"/>
      <c r="F35" s="9"/>
      <c r="G35" s="9"/>
      <c r="H35" s="16"/>
    </row>
    <row r="36" spans="1:8" ht="50.25" customHeight="1" x14ac:dyDescent="0.25">
      <c r="A36" s="6"/>
      <c r="B36" s="7" t="s">
        <v>11</v>
      </c>
      <c r="C36" s="175" t="s">
        <v>21</v>
      </c>
      <c r="D36" s="175"/>
      <c r="E36" s="9"/>
      <c r="F36" s="9"/>
      <c r="G36" s="9"/>
      <c r="H36" s="16"/>
    </row>
    <row r="37" spans="1:8" ht="21.75" customHeight="1" x14ac:dyDescent="0.25">
      <c r="A37" s="181"/>
      <c r="B37" s="181"/>
      <c r="C37" s="181"/>
      <c r="D37" s="181"/>
      <c r="E37" s="8" t="s">
        <v>1</v>
      </c>
      <c r="F37" s="8" t="s">
        <v>2</v>
      </c>
      <c r="G37" s="8"/>
      <c r="H37" s="8" t="s">
        <v>3</v>
      </c>
    </row>
    <row r="38" spans="1:8" s="30" customFormat="1" ht="51" customHeight="1" x14ac:dyDescent="0.25">
      <c r="A38" s="34" t="s">
        <v>98</v>
      </c>
      <c r="B38" s="179" t="s">
        <v>12</v>
      </c>
      <c r="C38" s="178"/>
      <c r="D38" s="178"/>
      <c r="E38" s="178"/>
      <c r="F38" s="178"/>
      <c r="G38" s="178"/>
      <c r="H38" s="180"/>
    </row>
    <row r="39" spans="1:8" ht="54.6" customHeight="1" x14ac:dyDescent="0.25">
      <c r="A39" s="18"/>
      <c r="B39" s="19" t="s">
        <v>10</v>
      </c>
      <c r="C39" s="168" t="s">
        <v>24</v>
      </c>
      <c r="D39" s="169"/>
      <c r="E39" s="20"/>
      <c r="F39" s="20"/>
      <c r="G39" s="20"/>
      <c r="H39" s="21"/>
    </row>
    <row r="40" spans="1:8" ht="51.75" customHeight="1" x14ac:dyDescent="0.25">
      <c r="A40" s="18"/>
      <c r="B40" s="19" t="s">
        <v>11</v>
      </c>
      <c r="C40" s="176" t="s">
        <v>60</v>
      </c>
      <c r="D40" s="177"/>
      <c r="E40" s="73"/>
      <c r="F40" s="20"/>
      <c r="G40" s="20"/>
      <c r="H40" s="21"/>
    </row>
    <row r="41" spans="1:8" s="30" customFormat="1" ht="27" customHeight="1" x14ac:dyDescent="0.25">
      <c r="A41" s="31" t="s">
        <v>5</v>
      </c>
      <c r="B41" s="172" t="s">
        <v>17</v>
      </c>
      <c r="C41" s="173"/>
      <c r="D41" s="173"/>
      <c r="E41" s="173"/>
      <c r="F41" s="173"/>
      <c r="G41" s="173"/>
      <c r="H41" s="174"/>
    </row>
    <row r="42" spans="1:8" ht="48.75" customHeight="1" x14ac:dyDescent="0.25">
      <c r="A42" s="6"/>
      <c r="B42" s="7" t="s">
        <v>10</v>
      </c>
      <c r="C42" s="170" t="s">
        <v>68</v>
      </c>
      <c r="D42" s="170"/>
      <c r="E42" s="13"/>
      <c r="F42" s="13"/>
      <c r="G42" s="13"/>
      <c r="H42" s="14"/>
    </row>
    <row r="43" spans="1:8" ht="25.5" customHeight="1" x14ac:dyDescent="0.25">
      <c r="A43" s="6"/>
      <c r="B43" s="7" t="s">
        <v>11</v>
      </c>
      <c r="C43" s="170" t="s">
        <v>6</v>
      </c>
      <c r="D43" s="170"/>
      <c r="E43" s="17"/>
      <c r="F43" s="17"/>
      <c r="G43" s="17"/>
      <c r="H43" s="8"/>
    </row>
    <row r="44" spans="1:8" ht="57.75" customHeight="1" x14ac:dyDescent="0.25">
      <c r="A44" s="6"/>
      <c r="B44" s="7" t="s">
        <v>13</v>
      </c>
      <c r="C44" s="170" t="s">
        <v>7</v>
      </c>
      <c r="D44" s="170"/>
      <c r="E44" s="15"/>
      <c r="F44" s="15"/>
      <c r="G44" s="15"/>
      <c r="H44" s="16"/>
    </row>
    <row r="45" spans="1:8" ht="64.5" customHeight="1" x14ac:dyDescent="0.25">
      <c r="A45" s="6"/>
      <c r="B45" s="7" t="s">
        <v>14</v>
      </c>
      <c r="C45" s="170" t="s">
        <v>8</v>
      </c>
      <c r="D45" s="170"/>
      <c r="E45" s="15"/>
      <c r="F45" s="15"/>
      <c r="G45" s="15"/>
      <c r="H45" s="16"/>
    </row>
    <row r="46" spans="1:8" ht="50.45" customHeight="1" x14ac:dyDescent="0.25">
      <c r="A46" s="134"/>
      <c r="B46" s="135"/>
      <c r="C46" s="128"/>
      <c r="D46" s="128"/>
      <c r="E46" s="133"/>
      <c r="F46" s="133"/>
      <c r="G46" s="133"/>
      <c r="H46" s="136"/>
    </row>
    <row r="47" spans="1:8" s="30" customFormat="1" ht="23.25" customHeight="1" x14ac:dyDescent="0.25">
      <c r="A47" s="178" t="s">
        <v>26</v>
      </c>
      <c r="B47" s="178"/>
      <c r="C47" s="178"/>
      <c r="D47" s="178"/>
      <c r="E47" s="178"/>
      <c r="F47" s="178"/>
      <c r="G47" s="178"/>
      <c r="H47" s="178"/>
    </row>
    <row r="48" spans="1:8" s="30" customFormat="1" ht="23.25" customHeight="1" x14ac:dyDescent="0.25">
      <c r="A48" s="178" t="s">
        <v>100</v>
      </c>
      <c r="B48" s="178"/>
      <c r="C48" s="178"/>
      <c r="D48" s="178"/>
      <c r="E48" s="178"/>
      <c r="F48" s="178"/>
      <c r="G48" s="178"/>
      <c r="H48" s="178"/>
    </row>
    <row r="49" spans="1:8" s="30" customFormat="1" ht="18" customHeight="1" x14ac:dyDescent="0.25">
      <c r="A49" s="165" t="s">
        <v>101</v>
      </c>
      <c r="B49" s="166"/>
      <c r="C49" s="166"/>
      <c r="D49" s="166"/>
      <c r="E49" s="166"/>
      <c r="F49" s="166"/>
      <c r="G49" s="166"/>
      <c r="H49" s="167"/>
    </row>
    <row r="50" spans="1:8" ht="36" customHeight="1" x14ac:dyDescent="0.25">
      <c r="A50" s="15"/>
      <c r="B50" s="15" t="s">
        <v>10</v>
      </c>
      <c r="C50" s="162" t="s">
        <v>27</v>
      </c>
      <c r="D50" s="163"/>
      <c r="E50" s="164"/>
      <c r="F50" s="29"/>
      <c r="G50" s="82"/>
      <c r="H50" s="83"/>
    </row>
    <row r="51" spans="1:8" ht="47.25" customHeight="1" x14ac:dyDescent="0.25">
      <c r="A51" s="15"/>
      <c r="B51" s="15" t="s">
        <v>11</v>
      </c>
      <c r="C51" s="162" t="s">
        <v>61</v>
      </c>
      <c r="D51" s="163"/>
      <c r="E51" s="164"/>
      <c r="F51" s="15"/>
      <c r="G51" s="82"/>
      <c r="H51" s="83"/>
    </row>
    <row r="52" spans="1:8" ht="36" customHeight="1" x14ac:dyDescent="0.25">
      <c r="A52" s="15"/>
      <c r="B52" s="15" t="s">
        <v>25</v>
      </c>
      <c r="C52" s="162" t="s">
        <v>28</v>
      </c>
      <c r="D52" s="163"/>
      <c r="E52" s="164"/>
      <c r="F52" s="29"/>
      <c r="G52" s="82"/>
      <c r="H52" s="83"/>
    </row>
    <row r="53" spans="1:8" ht="35.25" customHeight="1" x14ac:dyDescent="0.25">
      <c r="A53" s="15"/>
      <c r="B53" s="15"/>
      <c r="C53" s="32" t="s">
        <v>55</v>
      </c>
      <c r="D53" s="163" t="s">
        <v>62</v>
      </c>
      <c r="E53" s="164"/>
      <c r="F53" s="29"/>
      <c r="G53" s="82"/>
      <c r="H53" s="83"/>
    </row>
    <row r="54" spans="1:8" ht="37.5" customHeight="1" x14ac:dyDescent="0.25">
      <c r="A54" s="15"/>
      <c r="B54" s="15"/>
      <c r="C54" s="72" t="s">
        <v>57</v>
      </c>
      <c r="D54" s="163" t="s">
        <v>63</v>
      </c>
      <c r="E54" s="164"/>
      <c r="F54" s="29"/>
      <c r="G54" s="82"/>
      <c r="H54" s="83"/>
    </row>
    <row r="55" spans="1:8" ht="51" customHeight="1" x14ac:dyDescent="0.25">
      <c r="A55" s="15"/>
      <c r="B55" s="15"/>
      <c r="C55" s="72" t="s">
        <v>58</v>
      </c>
      <c r="D55" s="163" t="s">
        <v>99</v>
      </c>
      <c r="E55" s="164"/>
      <c r="F55" s="29"/>
      <c r="G55" s="82"/>
      <c r="H55" s="83"/>
    </row>
    <row r="56" spans="1:8" ht="34.5" customHeight="1" x14ac:dyDescent="0.25">
      <c r="A56" s="15"/>
      <c r="B56" s="15"/>
      <c r="C56" s="72" t="s">
        <v>59</v>
      </c>
      <c r="D56" s="163" t="s">
        <v>56</v>
      </c>
      <c r="E56" s="164"/>
      <c r="F56" s="29"/>
      <c r="G56" s="82"/>
      <c r="H56" s="83"/>
    </row>
    <row r="57" spans="1:8" ht="51" customHeight="1" x14ac:dyDescent="0.25">
      <c r="A57" s="10"/>
      <c r="B57" s="15" t="s">
        <v>14</v>
      </c>
      <c r="C57" s="162" t="s">
        <v>66</v>
      </c>
      <c r="D57" s="163"/>
      <c r="E57" s="164"/>
      <c r="F57" s="29"/>
      <c r="G57" s="82"/>
      <c r="H57" s="83"/>
    </row>
    <row r="58" spans="1:8" ht="50.25" customHeight="1" x14ac:dyDescent="0.25">
      <c r="A58" s="10"/>
      <c r="B58" s="15" t="s">
        <v>15</v>
      </c>
      <c r="C58" s="162" t="s">
        <v>29</v>
      </c>
      <c r="D58" s="163"/>
      <c r="E58" s="164"/>
      <c r="F58" s="15"/>
      <c r="G58" s="82"/>
      <c r="H58" s="83"/>
    </row>
    <row r="59" spans="1:8" ht="21" customHeight="1" x14ac:dyDescent="0.25">
      <c r="A59" s="165" t="s">
        <v>102</v>
      </c>
      <c r="B59" s="166"/>
      <c r="C59" s="166"/>
      <c r="D59" s="166"/>
      <c r="E59" s="166"/>
      <c r="F59" s="166"/>
      <c r="G59" s="166"/>
      <c r="H59" s="167"/>
    </row>
    <row r="60" spans="1:8" ht="20.45" customHeight="1" x14ac:dyDescent="0.25">
      <c r="A60" s="10"/>
      <c r="B60" s="15" t="s">
        <v>10</v>
      </c>
      <c r="C60" s="162" t="s">
        <v>103</v>
      </c>
      <c r="D60" s="163"/>
      <c r="E60" s="164"/>
      <c r="F60" s="15"/>
      <c r="G60" s="82"/>
      <c r="H60" s="83"/>
    </row>
    <row r="61" spans="1:8" ht="23.25" customHeight="1" x14ac:dyDescent="0.25">
      <c r="A61" s="10"/>
      <c r="B61" s="15" t="s">
        <v>11</v>
      </c>
      <c r="C61" s="162" t="s">
        <v>104</v>
      </c>
      <c r="D61" s="163"/>
      <c r="E61" s="164"/>
      <c r="F61" s="15"/>
      <c r="G61" s="82"/>
      <c r="H61" s="83"/>
    </row>
    <row r="62" spans="1:8" ht="20.25" customHeight="1" x14ac:dyDescent="0.25">
      <c r="A62" s="10"/>
      <c r="B62" s="15" t="s">
        <v>25</v>
      </c>
      <c r="C62" s="162" t="s">
        <v>105</v>
      </c>
      <c r="D62" s="163"/>
      <c r="E62" s="164"/>
      <c r="F62" s="15"/>
      <c r="G62" s="82"/>
      <c r="H62" s="83"/>
    </row>
    <row r="63" spans="1:8" ht="38.25" customHeight="1" x14ac:dyDescent="0.25">
      <c r="A63" s="10"/>
      <c r="B63" s="33" t="s">
        <v>14</v>
      </c>
      <c r="C63" s="162" t="s">
        <v>109</v>
      </c>
      <c r="D63" s="163"/>
      <c r="E63" s="164"/>
      <c r="F63" s="15"/>
      <c r="G63" s="82"/>
      <c r="H63" s="83"/>
    </row>
    <row r="64" spans="1:8" ht="38.25" customHeight="1" x14ac:dyDescent="0.25">
      <c r="A64" s="10"/>
      <c r="B64" s="33" t="s">
        <v>15</v>
      </c>
      <c r="C64" s="162" t="s">
        <v>107</v>
      </c>
      <c r="D64" s="163"/>
      <c r="E64" s="164"/>
      <c r="F64" s="15"/>
      <c r="G64" s="82"/>
      <c r="H64" s="83"/>
    </row>
    <row r="65" spans="1:8" ht="54" customHeight="1" x14ac:dyDescent="0.25">
      <c r="A65" s="10"/>
      <c r="B65" s="33" t="s">
        <v>16</v>
      </c>
      <c r="C65" s="162" t="s">
        <v>108</v>
      </c>
      <c r="D65" s="163"/>
      <c r="E65" s="164"/>
      <c r="F65" s="15"/>
      <c r="G65" s="82"/>
      <c r="H65" s="83"/>
    </row>
    <row r="66" spans="1:8" ht="39" customHeight="1" x14ac:dyDescent="0.25">
      <c r="A66" s="10"/>
      <c r="B66" s="15" t="s">
        <v>110</v>
      </c>
      <c r="C66" s="175" t="s">
        <v>111</v>
      </c>
      <c r="D66" s="175"/>
      <c r="E66" s="175"/>
      <c r="F66" s="15"/>
      <c r="G66" s="182"/>
      <c r="H66" s="183"/>
    </row>
    <row r="67" spans="1:8" ht="39" customHeight="1" x14ac:dyDescent="0.25">
      <c r="A67" s="10"/>
      <c r="B67" s="15" t="s">
        <v>112</v>
      </c>
      <c r="C67" s="175" t="s">
        <v>113</v>
      </c>
      <c r="D67" s="175"/>
      <c r="E67" s="175"/>
      <c r="F67" s="15"/>
      <c r="G67" s="182"/>
      <c r="H67" s="183"/>
    </row>
    <row r="68" spans="1:8" ht="39" customHeight="1" x14ac:dyDescent="0.25">
      <c r="A68" s="10"/>
      <c r="B68" s="127" t="s">
        <v>114</v>
      </c>
      <c r="C68" s="194" t="s">
        <v>115</v>
      </c>
      <c r="D68" s="194"/>
      <c r="E68" s="194"/>
      <c r="F68" s="15"/>
      <c r="G68" s="182"/>
      <c r="H68" s="183"/>
    </row>
    <row r="69" spans="1:8" ht="39.75" customHeight="1" x14ac:dyDescent="0.25">
      <c r="A69" s="10"/>
      <c r="B69" s="15" t="s">
        <v>125</v>
      </c>
      <c r="C69" s="175" t="s">
        <v>126</v>
      </c>
      <c r="D69" s="175"/>
      <c r="E69" s="175"/>
      <c r="F69" s="15"/>
      <c r="G69" s="182"/>
      <c r="H69" s="183"/>
    </row>
    <row r="70" spans="1:8" ht="50.25" customHeight="1" x14ac:dyDescent="0.25">
      <c r="A70" s="10"/>
      <c r="B70" s="7" t="s">
        <v>127</v>
      </c>
      <c r="C70" s="175" t="s">
        <v>29</v>
      </c>
      <c r="D70" s="175"/>
      <c r="E70" s="175"/>
      <c r="F70" s="15"/>
      <c r="G70" s="182"/>
      <c r="H70" s="183"/>
    </row>
    <row r="71" spans="1:8" ht="54" customHeight="1" x14ac:dyDescent="0.25">
      <c r="A71" s="139"/>
      <c r="B71" s="140"/>
      <c r="C71" s="138"/>
      <c r="D71" s="138"/>
      <c r="E71" s="138"/>
      <c r="F71" s="140"/>
      <c r="G71" s="141"/>
      <c r="H71" s="141"/>
    </row>
    <row r="72" spans="1:8" s="22" customFormat="1" x14ac:dyDescent="0.2">
      <c r="A72" s="23"/>
      <c r="B72" s="193"/>
      <c r="C72" s="193"/>
      <c r="D72" s="193"/>
      <c r="E72" s="24"/>
      <c r="F72" s="192"/>
      <c r="G72" s="192"/>
      <c r="H72" s="192"/>
    </row>
    <row r="73" spans="1:8" s="22" customFormat="1" x14ac:dyDescent="0.2">
      <c r="A73" s="23"/>
      <c r="B73" s="190" t="s">
        <v>22</v>
      </c>
      <c r="C73" s="190"/>
      <c r="D73" s="190"/>
      <c r="E73" s="191" t="s">
        <v>23</v>
      </c>
      <c r="F73" s="191"/>
      <c r="G73" s="191"/>
      <c r="H73" s="191"/>
    </row>
    <row r="74" spans="1:8" s="22" customFormat="1" x14ac:dyDescent="0.2">
      <c r="A74" s="25"/>
      <c r="B74" s="26"/>
      <c r="C74" s="27"/>
      <c r="H74" s="28"/>
    </row>
    <row r="75" spans="1:8" s="22" customFormat="1" x14ac:dyDescent="0.2">
      <c r="A75" s="25"/>
      <c r="B75" s="26"/>
      <c r="C75" s="27"/>
      <c r="H75" s="28"/>
    </row>
    <row r="76" spans="1:8" s="22" customFormat="1" x14ac:dyDescent="0.2">
      <c r="A76" s="25"/>
      <c r="B76" s="26"/>
      <c r="C76" s="27"/>
      <c r="H76" s="28"/>
    </row>
  </sheetData>
  <mergeCells count="73">
    <mergeCell ref="B10:E10"/>
    <mergeCell ref="B11:E11"/>
    <mergeCell ref="B12:E12"/>
    <mergeCell ref="C35:D35"/>
    <mergeCell ref="B34:H34"/>
    <mergeCell ref="C18:E18"/>
    <mergeCell ref="C19:E19"/>
    <mergeCell ref="C20:E20"/>
    <mergeCell ref="C21:E21"/>
    <mergeCell ref="C22:E22"/>
    <mergeCell ref="B16:H16"/>
    <mergeCell ref="B25:H25"/>
    <mergeCell ref="A24:H24"/>
    <mergeCell ref="A15:H15"/>
    <mergeCell ref="B73:D73"/>
    <mergeCell ref="E73:H73"/>
    <mergeCell ref="F72:H72"/>
    <mergeCell ref="B72:D72"/>
    <mergeCell ref="D55:E55"/>
    <mergeCell ref="C58:E58"/>
    <mergeCell ref="C57:E57"/>
    <mergeCell ref="D56:E56"/>
    <mergeCell ref="C66:E66"/>
    <mergeCell ref="G67:H67"/>
    <mergeCell ref="G66:H66"/>
    <mergeCell ref="C67:E67"/>
    <mergeCell ref="C68:E68"/>
    <mergeCell ref="C69:E69"/>
    <mergeCell ref="C70:E70"/>
    <mergeCell ref="G68:H68"/>
    <mergeCell ref="G69:H69"/>
    <mergeCell ref="G70:H70"/>
    <mergeCell ref="A1:H1"/>
    <mergeCell ref="A3:D3"/>
    <mergeCell ref="B2:H2"/>
    <mergeCell ref="C33:D33"/>
    <mergeCell ref="C32:D32"/>
    <mergeCell ref="B31:H31"/>
    <mergeCell ref="B13:E13"/>
    <mergeCell ref="B14:E14"/>
    <mergeCell ref="C23:E23"/>
    <mergeCell ref="C27:G27"/>
    <mergeCell ref="C28:F28"/>
    <mergeCell ref="B5:E5"/>
    <mergeCell ref="B6:E6"/>
    <mergeCell ref="B7:E7"/>
    <mergeCell ref="B8:E8"/>
    <mergeCell ref="B9:E9"/>
    <mergeCell ref="A49:H49"/>
    <mergeCell ref="D53:E53"/>
    <mergeCell ref="B41:H41"/>
    <mergeCell ref="C36:D36"/>
    <mergeCell ref="C40:D40"/>
    <mergeCell ref="A47:H47"/>
    <mergeCell ref="C50:E50"/>
    <mergeCell ref="B38:H38"/>
    <mergeCell ref="A48:H48"/>
    <mergeCell ref="C44:D44"/>
    <mergeCell ref="C45:D45"/>
    <mergeCell ref="C42:D42"/>
    <mergeCell ref="C43:D43"/>
    <mergeCell ref="A37:D37"/>
    <mergeCell ref="C39:D39"/>
    <mergeCell ref="C62:E62"/>
    <mergeCell ref="C63:E63"/>
    <mergeCell ref="C64:E64"/>
    <mergeCell ref="C60:E60"/>
    <mergeCell ref="C65:E65"/>
    <mergeCell ref="D54:E54"/>
    <mergeCell ref="C51:E51"/>
    <mergeCell ref="C52:E52"/>
    <mergeCell ref="C61:E61"/>
    <mergeCell ref="A59:H59"/>
  </mergeCells>
  <phoneticPr fontId="0" type="noConversion"/>
  <pageMargins left="0.75" right="0.75" top="1.75" bottom="0.75" header="0.5" footer="0.5"/>
  <pageSetup scale="90" orientation="portrait" r:id="rId1"/>
  <headerFooter alignWithMargins="0">
    <oddHeader xml:space="preserve">&amp;L&amp;12
FINAL RECONCILIATION
FY _________
&amp;R
&amp;12AGENCY:_____________________
FILE:________ 
</oddHeader>
    <oddFooter xml:space="preserve">&amp;L&amp;D&amp;C&amp;P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tabSelected="1" workbookViewId="0">
      <selection activeCell="D24" sqref="D24"/>
    </sheetView>
  </sheetViews>
  <sheetFormatPr defaultRowHeight="12.75" x14ac:dyDescent="0.2"/>
  <cols>
    <col min="1" max="1" width="2.7109375" customWidth="1"/>
    <col min="2" max="2" width="41.140625" bestFit="1" customWidth="1"/>
    <col min="3" max="3" width="13.85546875" customWidth="1"/>
    <col min="4" max="7" width="12.140625" customWidth="1"/>
    <col min="8" max="8" width="12.42578125" hidden="1" customWidth="1"/>
    <col min="9" max="9" width="2.7109375" customWidth="1"/>
    <col min="10" max="10" width="6" customWidth="1"/>
    <col min="11" max="13" width="13.140625" customWidth="1"/>
  </cols>
  <sheetData>
    <row r="1" spans="2:14" ht="12.75" customHeight="1" x14ac:dyDescent="0.2"/>
    <row r="2" spans="2:14" ht="13.5" thickBot="1" x14ac:dyDescent="0.25"/>
    <row r="3" spans="2:14" x14ac:dyDescent="0.2">
      <c r="B3" s="54"/>
      <c r="C3" s="37"/>
      <c r="D3" s="37"/>
      <c r="E3" s="37"/>
      <c r="F3" s="37"/>
      <c r="G3" s="37"/>
      <c r="H3" s="35"/>
      <c r="I3" s="37"/>
      <c r="J3" s="37"/>
      <c r="K3" s="37"/>
      <c r="L3" s="37"/>
      <c r="M3" s="37"/>
    </row>
    <row r="4" spans="2:14" ht="13.5" thickBot="1" x14ac:dyDescent="0.25">
      <c r="B4" s="37"/>
      <c r="C4" s="37"/>
      <c r="D4" s="37"/>
      <c r="E4" s="37"/>
      <c r="F4" s="37"/>
      <c r="G4" s="37"/>
      <c r="H4" s="36"/>
      <c r="I4" s="37"/>
      <c r="J4" s="37"/>
      <c r="K4" s="55"/>
      <c r="L4" s="55"/>
      <c r="M4" s="55"/>
    </row>
    <row r="5" spans="2:14" x14ac:dyDescent="0.2">
      <c r="B5" s="61" t="s">
        <v>52</v>
      </c>
      <c r="C5" s="44" t="s">
        <v>39</v>
      </c>
      <c r="D5" s="44" t="s">
        <v>40</v>
      </c>
      <c r="E5" s="62"/>
      <c r="F5" s="44" t="s">
        <v>41</v>
      </c>
      <c r="G5" s="45"/>
      <c r="H5" s="41"/>
      <c r="I5" s="42"/>
      <c r="J5" s="63"/>
      <c r="K5" s="43" t="s">
        <v>36</v>
      </c>
      <c r="L5" s="44" t="s">
        <v>43</v>
      </c>
      <c r="M5" s="45" t="s">
        <v>44</v>
      </c>
      <c r="N5" s="37"/>
    </row>
    <row r="6" spans="2:14" x14ac:dyDescent="0.2">
      <c r="B6" s="84" t="s">
        <v>53</v>
      </c>
      <c r="C6" s="38" t="s">
        <v>45</v>
      </c>
      <c r="D6" s="38" t="s">
        <v>46</v>
      </c>
      <c r="E6" s="39" t="s">
        <v>47</v>
      </c>
      <c r="F6" s="38" t="s">
        <v>32</v>
      </c>
      <c r="G6" s="40" t="s">
        <v>42</v>
      </c>
      <c r="H6" s="41"/>
      <c r="I6" s="42"/>
      <c r="J6" s="63"/>
      <c r="K6" s="46" t="s">
        <v>46</v>
      </c>
      <c r="L6" s="38" t="s">
        <v>49</v>
      </c>
      <c r="M6" s="40" t="s">
        <v>64</v>
      </c>
      <c r="N6" s="37"/>
    </row>
    <row r="7" spans="2:14" ht="13.5" thickBot="1" x14ac:dyDescent="0.25">
      <c r="B7" s="102"/>
      <c r="C7" s="103" t="s">
        <v>50</v>
      </c>
      <c r="D7" s="103" t="s">
        <v>51</v>
      </c>
      <c r="E7" s="104" t="s">
        <v>38</v>
      </c>
      <c r="F7" s="104" t="s">
        <v>50</v>
      </c>
      <c r="G7" s="105" t="s">
        <v>48</v>
      </c>
      <c r="H7" s="50"/>
      <c r="I7" s="42"/>
      <c r="J7" s="63"/>
      <c r="K7" s="59" t="s">
        <v>51</v>
      </c>
      <c r="L7" s="60">
        <v>0.03</v>
      </c>
      <c r="M7" s="49" t="s">
        <v>65</v>
      </c>
      <c r="N7" s="37"/>
    </row>
    <row r="8" spans="2:14" x14ac:dyDescent="0.2">
      <c r="B8" s="74"/>
      <c r="C8" s="75"/>
      <c r="D8" s="75"/>
      <c r="E8" s="75"/>
      <c r="F8" s="75"/>
      <c r="G8" s="101"/>
      <c r="H8" s="41"/>
      <c r="I8" s="63"/>
      <c r="J8" s="63"/>
      <c r="K8" s="77"/>
      <c r="L8" s="78"/>
      <c r="M8" s="76"/>
      <c r="N8" s="37"/>
    </row>
    <row r="9" spans="2:14" x14ac:dyDescent="0.2">
      <c r="B9" s="86" t="s">
        <v>117</v>
      </c>
      <c r="C9" s="63"/>
      <c r="D9" s="63"/>
      <c r="E9" s="63"/>
      <c r="F9" s="63"/>
      <c r="G9" s="76"/>
      <c r="H9" s="63"/>
      <c r="I9" s="63"/>
      <c r="J9" s="63"/>
      <c r="K9" s="77"/>
      <c r="L9" s="78"/>
      <c r="M9" s="76"/>
      <c r="N9" s="37"/>
    </row>
    <row r="10" spans="2:14" x14ac:dyDescent="0.2">
      <c r="B10" s="159" t="s">
        <v>118</v>
      </c>
      <c r="C10" s="79">
        <v>1000</v>
      </c>
      <c r="D10" s="79">
        <v>980</v>
      </c>
      <c r="E10" s="149">
        <v>20</v>
      </c>
      <c r="F10" s="53">
        <f t="shared" ref="F10:F13" si="0">SUM(D10:E10)</f>
        <v>1000</v>
      </c>
      <c r="G10" s="99">
        <f>C10-F10</f>
        <v>0</v>
      </c>
      <c r="H10" s="63"/>
      <c r="I10" s="63"/>
      <c r="J10" s="63"/>
      <c r="K10" s="144">
        <v>980</v>
      </c>
      <c r="L10" s="146">
        <f>K10*0.03</f>
        <v>29.4</v>
      </c>
      <c r="M10" s="147">
        <f>+L10-E10</f>
        <v>9.3999999999999986</v>
      </c>
      <c r="N10" s="37"/>
    </row>
    <row r="11" spans="2:14" x14ac:dyDescent="0.2">
      <c r="B11" s="159" t="s">
        <v>118</v>
      </c>
      <c r="C11" s="98">
        <v>2000</v>
      </c>
      <c r="D11" s="98">
        <v>1800</v>
      </c>
      <c r="E11" s="150">
        <v>100</v>
      </c>
      <c r="F11" s="53">
        <f t="shared" si="0"/>
        <v>1900</v>
      </c>
      <c r="G11" s="99">
        <f t="shared" ref="G11:G13" si="1">C11-F11</f>
        <v>100</v>
      </c>
      <c r="H11" s="63"/>
      <c r="I11" s="63"/>
      <c r="J11" s="63"/>
      <c r="K11" s="144">
        <v>2500</v>
      </c>
      <c r="L11" s="146">
        <f t="shared" ref="L11:L14" si="2">K11*0.03</f>
        <v>75</v>
      </c>
      <c r="M11" s="147">
        <f>+L11-E11</f>
        <v>-25</v>
      </c>
      <c r="N11" s="37"/>
    </row>
    <row r="12" spans="2:14" x14ac:dyDescent="0.2">
      <c r="B12" s="159" t="s">
        <v>118</v>
      </c>
      <c r="C12" s="79">
        <v>3000</v>
      </c>
      <c r="D12" s="79">
        <v>2900</v>
      </c>
      <c r="E12" s="150">
        <v>100</v>
      </c>
      <c r="F12" s="53">
        <f t="shared" si="0"/>
        <v>3000</v>
      </c>
      <c r="G12" s="99">
        <f t="shared" si="1"/>
        <v>0</v>
      </c>
      <c r="H12" s="63"/>
      <c r="I12" s="63"/>
      <c r="J12" s="53"/>
      <c r="K12" s="145">
        <v>3100</v>
      </c>
      <c r="L12" s="146">
        <f t="shared" si="2"/>
        <v>93</v>
      </c>
      <c r="M12" s="147">
        <f>+L12-E12</f>
        <v>-7</v>
      </c>
      <c r="N12" s="37"/>
    </row>
    <row r="13" spans="2:14" x14ac:dyDescent="0.2">
      <c r="B13" s="159" t="s">
        <v>118</v>
      </c>
      <c r="C13" s="79">
        <v>4000</v>
      </c>
      <c r="D13" s="79">
        <v>4100</v>
      </c>
      <c r="E13" s="150">
        <v>80</v>
      </c>
      <c r="F13" s="53">
        <f t="shared" si="0"/>
        <v>4180</v>
      </c>
      <c r="G13" s="99">
        <f t="shared" si="1"/>
        <v>-180</v>
      </c>
      <c r="H13" s="63"/>
      <c r="I13" s="63"/>
      <c r="J13" s="63"/>
      <c r="K13" s="144">
        <v>4500</v>
      </c>
      <c r="L13" s="146">
        <f t="shared" si="2"/>
        <v>135</v>
      </c>
      <c r="M13" s="147">
        <f>+L13-E13</f>
        <v>55</v>
      </c>
      <c r="N13" s="37"/>
    </row>
    <row r="14" spans="2:14" ht="13.5" thickBot="1" x14ac:dyDescent="0.25">
      <c r="B14" s="158" t="s">
        <v>124</v>
      </c>
      <c r="C14" s="100">
        <f>SUM(C10:C13)</f>
        <v>10000</v>
      </c>
      <c r="D14" s="100">
        <f>SUM(D10:D13)</f>
        <v>9780</v>
      </c>
      <c r="E14" s="151">
        <f>SUM(E10:E13)</f>
        <v>300</v>
      </c>
      <c r="F14" s="90">
        <f>SUM(F10:F13)</f>
        <v>10080</v>
      </c>
      <c r="G14" s="91">
        <f>SUM(G10:G13)</f>
        <v>-80</v>
      </c>
      <c r="H14" s="63"/>
      <c r="I14" s="63"/>
      <c r="J14" s="63"/>
      <c r="K14" s="152">
        <f>SUM(K10:K13)</f>
        <v>11080</v>
      </c>
      <c r="L14" s="153">
        <f t="shared" si="2"/>
        <v>332.4</v>
      </c>
      <c r="M14" s="154">
        <f>+L14-E14</f>
        <v>32.399999999999977</v>
      </c>
      <c r="N14" s="37"/>
    </row>
    <row r="15" spans="2:14" ht="14.25" thickTop="1" thickBot="1" x14ac:dyDescent="0.25">
      <c r="B15" s="92"/>
      <c r="C15" s="93"/>
      <c r="D15" s="93"/>
      <c r="E15" s="93"/>
      <c r="F15" s="94"/>
      <c r="G15" s="95"/>
      <c r="H15" s="63"/>
      <c r="I15" s="63"/>
      <c r="J15" s="63"/>
      <c r="K15" s="77"/>
      <c r="L15" s="148"/>
      <c r="M15" s="147"/>
      <c r="N15" s="37"/>
    </row>
    <row r="16" spans="2:14" x14ac:dyDescent="0.2">
      <c r="B16" s="75"/>
      <c r="C16" s="79"/>
      <c r="D16" s="79"/>
      <c r="E16" s="79"/>
      <c r="F16" s="53"/>
      <c r="G16" s="96"/>
      <c r="H16" s="63"/>
      <c r="I16" s="63"/>
      <c r="J16" s="63"/>
      <c r="N16" s="37"/>
    </row>
    <row r="17" spans="2:14" x14ac:dyDescent="0.2">
      <c r="B17" s="75"/>
      <c r="C17" s="79"/>
      <c r="D17" s="79"/>
      <c r="E17" s="79"/>
      <c r="F17" s="53"/>
      <c r="G17" s="96"/>
      <c r="H17" s="63"/>
      <c r="I17" s="63"/>
      <c r="J17" s="63"/>
      <c r="N17" s="37"/>
    </row>
    <row r="18" spans="2:14" x14ac:dyDescent="0.2">
      <c r="B18" s="37"/>
      <c r="C18" s="79"/>
      <c r="D18" s="79"/>
      <c r="E18" s="79"/>
      <c r="F18" s="53"/>
      <c r="G18" s="96"/>
      <c r="H18" s="63"/>
      <c r="I18" s="63"/>
      <c r="J18" s="63"/>
      <c r="N18" s="37"/>
    </row>
    <row r="19" spans="2:14" ht="13.5" thickBot="1" x14ac:dyDescent="0.25">
      <c r="B19" s="97"/>
      <c r="C19" s="79"/>
      <c r="D19" s="79"/>
      <c r="E19" s="79"/>
      <c r="F19" s="53"/>
      <c r="G19" s="96"/>
      <c r="H19" s="63"/>
      <c r="I19" s="63"/>
      <c r="J19" s="63"/>
      <c r="N19" s="37"/>
    </row>
    <row r="20" spans="2:14" x14ac:dyDescent="0.2">
      <c r="B20" s="61" t="s">
        <v>116</v>
      </c>
      <c r="C20" s="44" t="s">
        <v>39</v>
      </c>
      <c r="D20" s="44" t="s">
        <v>40</v>
      </c>
      <c r="E20" s="45"/>
      <c r="F20" s="63"/>
      <c r="H20" s="63"/>
      <c r="I20" s="63"/>
      <c r="J20" s="63"/>
      <c r="N20" s="37"/>
    </row>
    <row r="21" spans="2:14" x14ac:dyDescent="0.2">
      <c r="B21" s="84" t="s">
        <v>53</v>
      </c>
      <c r="C21" s="38" t="s">
        <v>45</v>
      </c>
      <c r="D21" s="142" t="s">
        <v>32</v>
      </c>
      <c r="E21" s="40" t="s">
        <v>42</v>
      </c>
      <c r="F21" s="63"/>
      <c r="H21" s="63"/>
      <c r="I21" s="63"/>
      <c r="J21" s="63"/>
      <c r="N21" s="37"/>
    </row>
    <row r="22" spans="2:14" x14ac:dyDescent="0.2">
      <c r="B22" s="47"/>
      <c r="C22" s="48" t="s">
        <v>50</v>
      </c>
      <c r="D22" s="48" t="s">
        <v>51</v>
      </c>
      <c r="E22" s="49" t="s">
        <v>48</v>
      </c>
      <c r="F22" s="63"/>
      <c r="H22" s="63"/>
      <c r="I22" s="63"/>
      <c r="J22" s="63"/>
      <c r="N22" s="37"/>
    </row>
    <row r="23" spans="2:14" x14ac:dyDescent="0.2">
      <c r="B23" s="157" t="s">
        <v>122</v>
      </c>
      <c r="C23" s="79"/>
      <c r="D23" s="79"/>
      <c r="E23" s="52"/>
      <c r="F23" s="143"/>
      <c r="H23" s="63"/>
      <c r="I23" s="63"/>
      <c r="J23" s="63"/>
      <c r="N23" s="37"/>
    </row>
    <row r="24" spans="2:14" x14ac:dyDescent="0.2">
      <c r="B24" s="160" t="s">
        <v>119</v>
      </c>
      <c r="C24" s="79">
        <v>11000</v>
      </c>
      <c r="D24" s="79">
        <f>'FFS Reimb'!F10</f>
        <v>11000</v>
      </c>
      <c r="E24" s="52">
        <f>C24-D24</f>
        <v>0</v>
      </c>
      <c r="F24" s="143"/>
      <c r="H24" s="63"/>
      <c r="I24" s="63"/>
      <c r="J24" s="63"/>
      <c r="N24" s="37"/>
    </row>
    <row r="25" spans="2:14" ht="13.5" thickBot="1" x14ac:dyDescent="0.25">
      <c r="B25" s="158" t="s">
        <v>123</v>
      </c>
      <c r="C25" s="89">
        <f>SUM(C24)</f>
        <v>11000</v>
      </c>
      <c r="D25" s="89">
        <f>SUM(D24)</f>
        <v>11000</v>
      </c>
      <c r="E25" s="91">
        <f>SUM(E24)</f>
        <v>0</v>
      </c>
      <c r="F25" s="143"/>
      <c r="H25" s="63"/>
      <c r="I25" s="63"/>
      <c r="J25" s="63"/>
      <c r="N25" s="37"/>
    </row>
    <row r="26" spans="2:14" ht="13.5" thickTop="1" x14ac:dyDescent="0.2">
      <c r="B26" s="74"/>
      <c r="C26" s="79"/>
      <c r="D26" s="79"/>
      <c r="E26" s="52"/>
      <c r="F26" s="143"/>
      <c r="H26" s="63"/>
      <c r="I26" s="63"/>
      <c r="J26" s="63"/>
      <c r="N26" s="37"/>
    </row>
    <row r="27" spans="2:14" ht="13.5" thickBot="1" x14ac:dyDescent="0.25">
      <c r="B27" s="92"/>
      <c r="C27" s="93"/>
      <c r="D27" s="93"/>
      <c r="E27" s="95"/>
      <c r="F27" s="143"/>
      <c r="H27" s="63"/>
      <c r="I27" s="63"/>
      <c r="J27" s="63"/>
      <c r="N27" s="37"/>
    </row>
    <row r="45" spans="2:8" x14ac:dyDescent="0.2">
      <c r="B45" s="56"/>
      <c r="C45" s="56"/>
      <c r="D45" s="56"/>
      <c r="E45" s="56"/>
      <c r="F45" s="56"/>
      <c r="G45" s="56"/>
      <c r="H45" s="57"/>
    </row>
    <row r="46" spans="2:8" ht="18" x14ac:dyDescent="0.25">
      <c r="D46" s="58"/>
      <c r="H46" s="51"/>
    </row>
    <row r="47" spans="2:8" x14ac:dyDescent="0.2">
      <c r="H47" s="51"/>
    </row>
    <row r="48" spans="2:8" x14ac:dyDescent="0.2">
      <c r="H48" s="51"/>
    </row>
    <row r="49" spans="8:8" x14ac:dyDescent="0.2">
      <c r="H49" s="51"/>
    </row>
  </sheetData>
  <phoneticPr fontId="0" type="noConversion"/>
  <pageMargins left="0.75" right="0.89" top="1" bottom="1" header="0.5" footer="0.5"/>
  <pageSetup scale="80" orientation="portrait" r:id="rId1"/>
  <headerFooter alignWithMargins="0">
    <oddHeader xml:space="preserve">&amp;C&amp;14Agency name
Final Reconciliation
FY XXXX/XXXX
Agreement #'s  XXXXX, XXXXX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topLeftCell="A2" workbookViewId="0">
      <selection activeCell="E18" sqref="E18"/>
    </sheetView>
  </sheetViews>
  <sheetFormatPr defaultColWidth="9.140625" defaultRowHeight="14.25" x14ac:dyDescent="0.2"/>
  <cols>
    <col min="1" max="1" width="22.28515625" style="64" customWidth="1"/>
    <col min="2" max="2" width="13.140625" style="64" bestFit="1" customWidth="1"/>
    <col min="3" max="3" width="10.140625" style="64" customWidth="1"/>
    <col min="4" max="4" width="16.140625" style="64" customWidth="1"/>
    <col min="5" max="5" width="18.85546875" style="64" customWidth="1"/>
    <col min="6" max="6" width="15.85546875" style="64" customWidth="1"/>
    <col min="7" max="16384" width="9.140625" style="64"/>
  </cols>
  <sheetData>
    <row r="3" spans="1:6" ht="15" x14ac:dyDescent="0.25">
      <c r="A3" s="65"/>
      <c r="B3" s="65"/>
      <c r="C3" s="88" t="s">
        <v>30</v>
      </c>
      <c r="D3" s="65"/>
      <c r="E3" s="88" t="s">
        <v>37</v>
      </c>
      <c r="F3" s="88" t="s">
        <v>40</v>
      </c>
    </row>
    <row r="4" spans="1:6" ht="15" x14ac:dyDescent="0.25">
      <c r="A4" s="87" t="s">
        <v>70</v>
      </c>
      <c r="B4" s="87" t="s">
        <v>71</v>
      </c>
      <c r="C4" s="87" t="s">
        <v>31</v>
      </c>
      <c r="D4" s="87" t="s">
        <v>32</v>
      </c>
      <c r="E4" s="87" t="s">
        <v>38</v>
      </c>
      <c r="F4" s="87" t="s">
        <v>33</v>
      </c>
    </row>
    <row r="5" spans="1:6" ht="15" x14ac:dyDescent="0.25">
      <c r="A5" s="85" t="s">
        <v>69</v>
      </c>
      <c r="B5" s="85" t="s">
        <v>67</v>
      </c>
      <c r="C5" s="85" t="s">
        <v>34</v>
      </c>
      <c r="D5" s="85" t="s">
        <v>35</v>
      </c>
      <c r="E5" s="85" t="s">
        <v>106</v>
      </c>
      <c r="F5" s="85" t="s">
        <v>72</v>
      </c>
    </row>
    <row r="6" spans="1:6" ht="15" x14ac:dyDescent="0.25">
      <c r="A6" s="66"/>
      <c r="B6" s="67"/>
      <c r="C6" s="67"/>
      <c r="D6" s="71">
        <f t="shared" ref="D6:D20" si="0">ROUND(B6*C6,0)</f>
        <v>0</v>
      </c>
      <c r="E6" s="67"/>
      <c r="F6" s="71">
        <f t="shared" ref="F6:F22" si="1">D6-E6</f>
        <v>0</v>
      </c>
    </row>
    <row r="7" spans="1:6" x14ac:dyDescent="0.2">
      <c r="A7" s="155" t="s">
        <v>119</v>
      </c>
      <c r="B7" s="68"/>
      <c r="C7" s="69"/>
      <c r="D7" s="71">
        <f t="shared" si="0"/>
        <v>0</v>
      </c>
      <c r="E7" s="67"/>
      <c r="F7" s="71">
        <f t="shared" si="1"/>
        <v>0</v>
      </c>
    </row>
    <row r="8" spans="1:6" x14ac:dyDescent="0.2">
      <c r="A8" s="155" t="s">
        <v>120</v>
      </c>
      <c r="B8" s="68">
        <v>100</v>
      </c>
      <c r="C8" s="70">
        <v>50</v>
      </c>
      <c r="D8" s="71">
        <f t="shared" si="0"/>
        <v>5000</v>
      </c>
      <c r="E8" s="67">
        <v>300</v>
      </c>
      <c r="F8" s="71">
        <f>D8+E8</f>
        <v>5300</v>
      </c>
    </row>
    <row r="9" spans="1:6" x14ac:dyDescent="0.2">
      <c r="A9" s="155" t="s">
        <v>121</v>
      </c>
      <c r="B9" s="68">
        <v>80</v>
      </c>
      <c r="C9" s="70">
        <v>75</v>
      </c>
      <c r="D9" s="71">
        <f t="shared" si="0"/>
        <v>6000</v>
      </c>
      <c r="E9" s="67">
        <v>500</v>
      </c>
      <c r="F9" s="71">
        <f>D9+E9</f>
        <v>6500</v>
      </c>
    </row>
    <row r="10" spans="1:6" x14ac:dyDescent="0.2">
      <c r="A10" s="67"/>
      <c r="B10" s="68"/>
      <c r="C10" s="70"/>
      <c r="D10" s="71">
        <f>SUM(D6:D9)</f>
        <v>11000</v>
      </c>
      <c r="E10" s="67"/>
      <c r="F10" s="71">
        <f t="shared" si="1"/>
        <v>11000</v>
      </c>
    </row>
    <row r="11" spans="1:6" x14ac:dyDescent="0.2">
      <c r="A11" s="67"/>
      <c r="B11" s="68"/>
      <c r="C11" s="70"/>
      <c r="D11" s="71">
        <f t="shared" si="0"/>
        <v>0</v>
      </c>
      <c r="E11" s="67"/>
      <c r="F11" s="71">
        <f t="shared" si="1"/>
        <v>0</v>
      </c>
    </row>
    <row r="12" spans="1:6" x14ac:dyDescent="0.2">
      <c r="A12" s="156"/>
      <c r="B12" s="68"/>
      <c r="C12" s="70"/>
      <c r="D12" s="71">
        <f t="shared" si="0"/>
        <v>0</v>
      </c>
      <c r="E12" s="67"/>
      <c r="F12" s="71">
        <f t="shared" si="1"/>
        <v>0</v>
      </c>
    </row>
    <row r="13" spans="1:6" x14ac:dyDescent="0.2">
      <c r="A13" s="67"/>
      <c r="B13" s="68"/>
      <c r="C13" s="70"/>
      <c r="D13" s="71">
        <f t="shared" si="0"/>
        <v>0</v>
      </c>
      <c r="E13" s="67"/>
      <c r="F13" s="71">
        <f t="shared" si="1"/>
        <v>0</v>
      </c>
    </row>
    <row r="14" spans="1:6" x14ac:dyDescent="0.2">
      <c r="A14" s="67"/>
      <c r="B14" s="68"/>
      <c r="C14" s="70"/>
      <c r="D14" s="71">
        <f t="shared" si="0"/>
        <v>0</v>
      </c>
      <c r="E14" s="67"/>
      <c r="F14" s="71">
        <f t="shared" si="1"/>
        <v>0</v>
      </c>
    </row>
    <row r="15" spans="1:6" x14ac:dyDescent="0.2">
      <c r="A15" s="67"/>
      <c r="B15" s="68"/>
      <c r="C15" s="70"/>
      <c r="D15" s="71">
        <f t="shared" si="0"/>
        <v>0</v>
      </c>
      <c r="E15" s="67"/>
      <c r="F15" s="71">
        <f t="shared" si="1"/>
        <v>0</v>
      </c>
    </row>
    <row r="16" spans="1:6" x14ac:dyDescent="0.2">
      <c r="A16" s="67"/>
      <c r="B16" s="68"/>
      <c r="C16" s="70"/>
      <c r="D16" s="71">
        <f t="shared" si="0"/>
        <v>0</v>
      </c>
      <c r="E16" s="67"/>
      <c r="F16" s="71">
        <f t="shared" si="1"/>
        <v>0</v>
      </c>
    </row>
    <row r="17" spans="1:6" x14ac:dyDescent="0.2">
      <c r="A17" s="67"/>
      <c r="B17" s="68"/>
      <c r="C17" s="70"/>
      <c r="D17" s="71">
        <f t="shared" si="0"/>
        <v>0</v>
      </c>
      <c r="E17" s="67"/>
      <c r="F17" s="71">
        <f t="shared" si="1"/>
        <v>0</v>
      </c>
    </row>
    <row r="18" spans="1:6" x14ac:dyDescent="0.2">
      <c r="A18" s="67"/>
      <c r="B18" s="68"/>
      <c r="C18" s="70"/>
      <c r="D18" s="71">
        <f t="shared" si="0"/>
        <v>0</v>
      </c>
      <c r="E18" s="67"/>
      <c r="F18" s="71">
        <f t="shared" si="1"/>
        <v>0</v>
      </c>
    </row>
    <row r="19" spans="1:6" x14ac:dyDescent="0.2">
      <c r="A19" s="67"/>
      <c r="B19" s="68"/>
      <c r="C19" s="70"/>
      <c r="D19" s="71">
        <f t="shared" si="0"/>
        <v>0</v>
      </c>
      <c r="E19" s="67"/>
      <c r="F19" s="71">
        <f t="shared" si="1"/>
        <v>0</v>
      </c>
    </row>
    <row r="20" spans="1:6" x14ac:dyDescent="0.2">
      <c r="A20" s="67"/>
      <c r="B20" s="68"/>
      <c r="C20" s="70"/>
      <c r="D20" s="71">
        <f t="shared" si="0"/>
        <v>0</v>
      </c>
      <c r="E20" s="67"/>
      <c r="F20" s="71">
        <f t="shared" si="1"/>
        <v>0</v>
      </c>
    </row>
    <row r="21" spans="1:6" x14ac:dyDescent="0.2">
      <c r="A21" s="67"/>
      <c r="B21" s="68"/>
      <c r="C21" s="70"/>
      <c r="D21" s="71">
        <f>ROUND(B21*C21,0)</f>
        <v>0</v>
      </c>
      <c r="E21" s="67"/>
      <c r="F21" s="71">
        <f t="shared" si="1"/>
        <v>0</v>
      </c>
    </row>
    <row r="22" spans="1:6" x14ac:dyDescent="0.2">
      <c r="A22" s="67"/>
      <c r="B22" s="68"/>
      <c r="C22" s="70"/>
      <c r="D22" s="71">
        <f>ROUND(B22*C22,0)</f>
        <v>0</v>
      </c>
      <c r="E22" s="67"/>
      <c r="F22" s="71">
        <f t="shared" si="1"/>
        <v>0</v>
      </c>
    </row>
  </sheetData>
  <phoneticPr fontId="0" type="noConversion"/>
  <pageMargins left="0.75" right="0.75" top="1.5" bottom="1" header="0.75" footer="0.5"/>
  <pageSetup scale="90" orientation="portrait" r:id="rId1"/>
  <headerFooter alignWithMargins="0">
    <oddHeader>&amp;C&amp;"Arial,Bold"&amp;14ABC Provider
Fee For Service Reimbursement Calculation
FY XXXX/XXXX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E29:F2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Checklist</vt:lpstr>
      <vt:lpstr>Final Recon</vt:lpstr>
      <vt:lpstr>FFS Reimb</vt:lpstr>
      <vt:lpstr>Sheet1</vt:lpstr>
      <vt:lpstr>Checklist!Print_Area</vt:lpstr>
      <vt:lpstr>'Final Recon'!Print_Area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T096084</dc:creator>
  <cp:lastModifiedBy>Smith, Rosemond</cp:lastModifiedBy>
  <cp:lastPrinted>2013-09-16T17:03:12Z</cp:lastPrinted>
  <dcterms:created xsi:type="dcterms:W3CDTF">2003-03-03T18:58:19Z</dcterms:created>
  <dcterms:modified xsi:type="dcterms:W3CDTF">2014-02-28T20:32:38Z</dcterms:modified>
</cp:coreProperties>
</file>