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T:\Homeless Advisory Board\Meeting Minutes and Materials\2018\3.27.18\Vote Materials\"/>
    </mc:Choice>
  </mc:AlternateContent>
  <bookViews>
    <workbookView xWindow="0" yWindow="0" windowWidth="23040" windowHeight="9990"/>
  </bookViews>
  <sheets>
    <sheet name="Tool " sheetId="3" r:id="rId1"/>
    <sheet name="Monitoring" sheetId="4" r:id="rId2"/>
    <sheet name="RRH FISCAL" sheetId="7" r:id="rId3"/>
    <sheet name="PSH FISCAL" sheetId="8" r:id="rId4"/>
    <sheet name="Housing First" sheetId="6" r:id="rId5"/>
  </sheets>
  <calcPr calcId="17102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4" i="3" l="1"/>
  <c r="C74" i="3" l="1"/>
  <c r="C75" i="3"/>
  <c r="B85" i="3" l="1"/>
  <c r="D3" i="6" l="1"/>
  <c r="E3" i="4"/>
  <c r="B84" i="3" l="1"/>
  <c r="C81" i="3"/>
  <c r="C40" i="3"/>
  <c r="H4" i="8"/>
  <c r="I4" i="8" s="1"/>
  <c r="B89" i="3" s="1"/>
  <c r="B7" i="3"/>
  <c r="D24" i="8"/>
  <c r="C24" i="8"/>
  <c r="F4" i="8"/>
  <c r="G4" i="8" s="1"/>
  <c r="D4" i="8"/>
  <c r="E4" i="8" s="1"/>
  <c r="C2" i="8"/>
  <c r="C1" i="8"/>
  <c r="H4" i="7"/>
  <c r="F4" i="7"/>
  <c r="D4" i="7"/>
  <c r="E4" i="7" s="1"/>
  <c r="C2" i="7"/>
  <c r="C1" i="7"/>
  <c r="D2" i="6"/>
  <c r="F91" i="3" l="1"/>
  <c r="F89" i="3" l="1"/>
  <c r="I4" i="7"/>
  <c r="B88" i="3" s="1"/>
  <c r="G4" i="7" l="1"/>
  <c r="B3" i="4"/>
  <c r="B2" i="4"/>
  <c r="D24" i="7"/>
  <c r="C24" i="7"/>
  <c r="D12" i="4"/>
  <c r="C11" i="4"/>
  <c r="C10" i="4"/>
  <c r="C9" i="4"/>
  <c r="C8" i="4"/>
  <c r="C7" i="4"/>
  <c r="C78" i="3" l="1"/>
  <c r="C69" i="3"/>
  <c r="C68" i="3"/>
  <c r="C67" i="3"/>
  <c r="C66" i="3"/>
  <c r="C65" i="3"/>
  <c r="C64" i="3"/>
  <c r="C63" i="3"/>
  <c r="C62" i="3"/>
  <c r="C61" i="3"/>
  <c r="C60" i="3"/>
  <c r="C59" i="3"/>
  <c r="C58" i="3"/>
  <c r="C57" i="3"/>
  <c r="C56" i="3"/>
  <c r="C55" i="3"/>
  <c r="F53" i="3"/>
  <c r="F78" i="3" l="1"/>
  <c r="F88" i="3"/>
  <c r="A19" i="6"/>
  <c r="B91" i="3" s="1"/>
  <c r="C18" i="6"/>
  <c r="C17" i="6"/>
  <c r="C16" i="6"/>
  <c r="C15" i="6"/>
  <c r="C14" i="6"/>
  <c r="C13" i="6"/>
  <c r="C12" i="6"/>
  <c r="C11" i="6"/>
  <c r="C10" i="6"/>
  <c r="C9" i="6"/>
  <c r="F46" i="3"/>
  <c r="F81" i="3"/>
  <c r="C73" i="3"/>
  <c r="C72" i="3"/>
  <c r="F73" i="3"/>
  <c r="F72" i="3"/>
  <c r="F75" i="3"/>
  <c r="F47" i="3"/>
  <c r="F31" i="3"/>
  <c r="F30" i="3"/>
  <c r="H15" i="6" l="1"/>
  <c r="C85" i="3"/>
  <c r="C24" i="3"/>
  <c r="C25" i="3"/>
  <c r="C26" i="3"/>
  <c r="C27" i="3"/>
  <c r="F24" i="3"/>
  <c r="F84" i="3" l="1"/>
  <c r="F50" i="3"/>
  <c r="F40" i="3"/>
  <c r="F34" i="3"/>
  <c r="C47" i="3"/>
  <c r="C41" i="3"/>
  <c r="C43" i="3"/>
  <c r="C42" i="3"/>
  <c r="C50" i="3"/>
  <c r="C37" i="3"/>
  <c r="C36" i="3"/>
  <c r="C35" i="3"/>
  <c r="C34" i="3"/>
  <c r="C31" i="3"/>
  <c r="C30" i="3"/>
  <c r="C84" i="3"/>
  <c r="F94" i="3" l="1"/>
  <c r="F95" i="3"/>
  <c r="G74" i="3" l="1"/>
  <c r="G75" i="3"/>
  <c r="G72" i="3"/>
  <c r="G73" i="3"/>
  <c r="G95" i="3"/>
  <c r="G94" i="3"/>
  <c r="G53" i="3"/>
  <c r="G40" i="3"/>
  <c r="G50" i="3"/>
  <c r="G24" i="3"/>
  <c r="G34" i="3"/>
  <c r="G84" i="3"/>
</calcChain>
</file>

<file path=xl/sharedStrings.xml><?xml version="1.0" encoding="utf-8"?>
<sst xmlns="http://schemas.openxmlformats.org/spreadsheetml/2006/main" count="313" uniqueCount="206">
  <si>
    <t xml:space="preserve">Allegheny County Continuum of Care Evaluation </t>
  </si>
  <si>
    <t>Performance Outcomes</t>
  </si>
  <si>
    <t>Agency:</t>
  </si>
  <si>
    <t>Project Name:</t>
  </si>
  <si>
    <t>Evaluation Data Review Period:</t>
  </si>
  <si>
    <t>to</t>
  </si>
  <si>
    <t>Type of Program:</t>
  </si>
  <si>
    <t>Housing Programs: No. of Units</t>
  </si>
  <si>
    <t>No. of Beds</t>
  </si>
  <si>
    <t>Subpopulation Target A Served:</t>
  </si>
  <si>
    <t>Subpopulation Target B Served:</t>
  </si>
  <si>
    <t xml:space="preserve">Summary of Persons Served during Evaluation Period: </t>
  </si>
  <si>
    <t>Households without Children</t>
  </si>
  <si>
    <t>Households with Children</t>
  </si>
  <si>
    <t xml:space="preserve">Total Households Served : </t>
  </si>
  <si>
    <t>Number of Households without Children</t>
  </si>
  <si>
    <t>Number of Households with Children</t>
  </si>
  <si>
    <t>Total Persons Served:</t>
  </si>
  <si>
    <t>Adults</t>
  </si>
  <si>
    <t>Children</t>
  </si>
  <si>
    <t>Leavers</t>
  </si>
  <si>
    <t>Stayers</t>
  </si>
  <si>
    <t>Total Persons:</t>
  </si>
  <si>
    <t>Total Adults:</t>
  </si>
  <si>
    <t xml:space="preserve"> Exiting</t>
  </si>
  <si>
    <t>Staying</t>
  </si>
  <si>
    <t>a. Unit Utilization</t>
  </si>
  <si>
    <t>Specific Households in Units - Last Wednesday of given Month</t>
  </si>
  <si>
    <t xml:space="preserve">% </t>
  </si>
  <si>
    <t>Individual Points</t>
  </si>
  <si>
    <t>Weighted Points</t>
  </si>
  <si>
    <t>Total Points for Category</t>
  </si>
  <si>
    <t>Percentage of Total Points</t>
  </si>
  <si>
    <t>January Utilization of Units</t>
  </si>
  <si>
    <t>April Utilization of Units</t>
  </si>
  <si>
    <t>July Utilization of Units</t>
  </si>
  <si>
    <t>October Utilization of Units</t>
  </si>
  <si>
    <t xml:space="preserve">b. Housing Performance </t>
  </si>
  <si>
    <t>Specific Measure by Program Type</t>
  </si>
  <si>
    <t>RRH: Consumers exiting to any HUD-defined PH option</t>
  </si>
  <si>
    <t xml:space="preserve">PSH: Consumers remaining in PSH or exiting to any HUD-defined PH option </t>
  </si>
  <si>
    <t>Specific Outcome Measure</t>
  </si>
  <si>
    <t>%</t>
  </si>
  <si>
    <r>
      <t xml:space="preserve">2. </t>
    </r>
    <r>
      <rPr>
        <b/>
        <u/>
        <sz val="11"/>
        <color indexed="8"/>
        <rFont val="Calibri"/>
        <family val="2"/>
      </rPr>
      <t>ADULT</t>
    </r>
    <r>
      <rPr>
        <b/>
        <sz val="11"/>
        <color indexed="8"/>
        <rFont val="Calibri"/>
        <family val="2"/>
      </rPr>
      <t xml:space="preserve"> consumers become or remain employed during program</t>
    </r>
  </si>
  <si>
    <r>
      <t xml:space="preserve">3. </t>
    </r>
    <r>
      <rPr>
        <b/>
        <u/>
        <sz val="11"/>
        <color indexed="8"/>
        <rFont val="Calibri"/>
        <family val="2"/>
      </rPr>
      <t>ADULT &amp; CHILD</t>
    </r>
    <r>
      <rPr>
        <b/>
        <sz val="11"/>
        <color indexed="8"/>
        <rFont val="Calibri"/>
        <family val="2"/>
      </rPr>
      <t xml:space="preserve"> consumers who have health insurance</t>
    </r>
  </si>
  <si>
    <r>
      <t xml:space="preserve"> 4. </t>
    </r>
    <r>
      <rPr>
        <b/>
        <u/>
        <sz val="11"/>
        <color indexed="8"/>
        <rFont val="Calibri"/>
        <family val="2"/>
      </rPr>
      <t>ADULT</t>
    </r>
    <r>
      <rPr>
        <b/>
        <sz val="11"/>
        <color indexed="8"/>
        <rFont val="Calibri"/>
        <family val="2"/>
      </rPr>
      <t xml:space="preserve"> consumers who maintain or increase non-cash benefits </t>
    </r>
  </si>
  <si>
    <t>% of Total Served</t>
  </si>
  <si>
    <t>Rapid Rehousing: Consumers staying or exiting  program in 9 months or less</t>
  </si>
  <si>
    <t>e. Recidivism</t>
  </si>
  <si>
    <t>Specific Outcome by Program</t>
  </si>
  <si>
    <t>Consumers exiting from a program to PH destination but return to homeless system (street outreach or ES or TH) in 6 months</t>
  </si>
  <si>
    <t>f. Data Quality</t>
  </si>
  <si>
    <t>Program had no data quality missing values</t>
  </si>
  <si>
    <t>Social Security Number</t>
  </si>
  <si>
    <t>Date of Birth</t>
  </si>
  <si>
    <t>Race</t>
  </si>
  <si>
    <t>Ethnicity</t>
  </si>
  <si>
    <t>Gender</t>
  </si>
  <si>
    <t>Disabling Condition</t>
  </si>
  <si>
    <t>Relationship to Head of Household</t>
  </si>
  <si>
    <t>Destination at Exit</t>
  </si>
  <si>
    <t>Amount / Number</t>
  </si>
  <si>
    <t>Amount</t>
  </si>
  <si>
    <t>Compliance with Housing First Principles</t>
  </si>
  <si>
    <t>TOTALS</t>
  </si>
  <si>
    <t>Total Points for All Categories</t>
  </si>
  <si>
    <t xml:space="preserve">Name of Person Reviewing Outcomes: </t>
  </si>
  <si>
    <t>Date of Review:</t>
  </si>
  <si>
    <t>Yes</t>
  </si>
  <si>
    <t>No</t>
  </si>
  <si>
    <t>1. Comments on Performance</t>
  </si>
  <si>
    <t>Performance</t>
  </si>
  <si>
    <t>b. Housing Performance</t>
  </si>
  <si>
    <t>c1. Income</t>
  </si>
  <si>
    <t>c2. Employment</t>
  </si>
  <si>
    <t>c3. Health Insurance</t>
  </si>
  <si>
    <t>c4. Non-Cash Benefits</t>
  </si>
  <si>
    <t xml:space="preserve">2. Further information about this program that may assist the evaluator to understand the challenges or the high performance of your program. </t>
  </si>
  <si>
    <t>Allegheny County Housing First Checklist</t>
  </si>
  <si>
    <t>Agency Name:</t>
  </si>
  <si>
    <t xml:space="preserve">Purpose: The Housing First Checklist was adopted from the U.S. Interagency Council on Homelessness (September 2016) and has been modified in format to establish whether PA 600 Continuum of Care Projects are meeting the core element of Housing First. Scores will be utilized to address overall performance of projects meeting the Housing First principles. </t>
  </si>
  <si>
    <t xml:space="preserve">Housing Monitor: The reviewer will place a 1 in either the  yes or no core element box. To score projects: the yes column will be added together to total the number of core elements that the program is in compliance with regarding Housing First Principles. </t>
  </si>
  <si>
    <t xml:space="preserve">Program/Project: The agency will receive a copy of the checklist after the completion of the review. The agency will be given 2 weeks to respond to the the review. The program must verify that they have received a copy of the review and if appropriate submit a plan to address issues identified. Projects that are in full compliance are asked to review, sign and return the form within two weeks of the completion date.  </t>
  </si>
  <si>
    <t xml:space="preserve">Yes </t>
  </si>
  <si>
    <t>Weighted  Score</t>
  </si>
  <si>
    <t>Core Elements of Housing First at Program/ Project Level</t>
  </si>
  <si>
    <t>Monitor Notes/ Comments</t>
  </si>
  <si>
    <t xml:space="preserve">Does the project ensure that participants are not screened out based on the following items: </t>
  </si>
  <si>
    <r>
      <rPr>
        <b/>
        <sz val="11"/>
        <color indexed="8"/>
        <rFont val="Calibri"/>
        <family val="2"/>
      </rPr>
      <t>1.</t>
    </r>
    <r>
      <rPr>
        <sz val="11"/>
        <color theme="1"/>
        <rFont val="Calibri"/>
        <family val="2"/>
        <scheme val="minor"/>
      </rPr>
      <t xml:space="preserve"> Having too little or no income</t>
    </r>
  </si>
  <si>
    <r>
      <rPr>
        <b/>
        <sz val="11"/>
        <color indexed="8"/>
        <rFont val="Calibri"/>
        <family val="2"/>
      </rPr>
      <t>2.</t>
    </r>
    <r>
      <rPr>
        <sz val="11"/>
        <color theme="1"/>
        <rFont val="Calibri"/>
        <family val="2"/>
        <scheme val="minor"/>
      </rPr>
      <t xml:space="preserve"> Active or history of substance use, or treatment compliance</t>
    </r>
  </si>
  <si>
    <r>
      <rPr>
        <b/>
        <sz val="11"/>
        <color indexed="8"/>
        <rFont val="Calibri"/>
        <family val="2"/>
      </rPr>
      <t>3.</t>
    </r>
    <r>
      <rPr>
        <sz val="11"/>
        <color theme="1"/>
        <rFont val="Calibri"/>
        <family val="2"/>
        <scheme val="minor"/>
      </rPr>
      <t xml:space="preserve"> Having a criminal record with exceptions for state mandated restrictions</t>
    </r>
  </si>
  <si>
    <r>
      <rPr>
        <b/>
        <sz val="11"/>
        <color indexed="8"/>
        <rFont val="Calibri"/>
        <family val="2"/>
      </rPr>
      <t>4.</t>
    </r>
    <r>
      <rPr>
        <sz val="11"/>
        <color theme="1"/>
        <rFont val="Calibri"/>
        <family val="2"/>
        <scheme val="minor"/>
      </rPr>
      <t xml:space="preserve"> History of domestic violence (eg. Lack of protective/restraining order, period of separation from abuser or law enforcement involvement. </t>
    </r>
  </si>
  <si>
    <t xml:space="preserve">Does the project ensure that participants are not terminated from the program for the following reasons: </t>
  </si>
  <si>
    <r>
      <rPr>
        <b/>
        <sz val="11"/>
        <color indexed="8"/>
        <rFont val="Calibri"/>
        <family val="2"/>
      </rPr>
      <t>5.</t>
    </r>
    <r>
      <rPr>
        <sz val="11"/>
        <color theme="1"/>
        <rFont val="Calibri"/>
        <family val="2"/>
        <scheme val="minor"/>
      </rPr>
      <t xml:space="preserve"> Failure to participate in voluntary supportive services. Failure to complete, participate, or make progress in service plan.  </t>
    </r>
  </si>
  <si>
    <r>
      <rPr>
        <b/>
        <sz val="11"/>
        <color indexed="8"/>
        <rFont val="Calibri"/>
        <family val="2"/>
      </rPr>
      <t>6.</t>
    </r>
    <r>
      <rPr>
        <sz val="11"/>
        <color theme="1"/>
        <rFont val="Calibri"/>
        <family val="2"/>
        <scheme val="minor"/>
      </rPr>
      <t xml:space="preserve"> Loss of income or failure to increase income. </t>
    </r>
  </si>
  <si>
    <r>
      <rPr>
        <b/>
        <sz val="11"/>
        <color indexed="8"/>
        <rFont val="Calibri"/>
        <family val="2"/>
      </rPr>
      <t>7.</t>
    </r>
    <r>
      <rPr>
        <sz val="11"/>
        <color theme="1"/>
        <rFont val="Calibri"/>
        <family val="2"/>
        <scheme val="minor"/>
      </rPr>
      <t xml:space="preserve"> Being a victim of domestic violence.</t>
    </r>
  </si>
  <si>
    <r>
      <rPr>
        <b/>
        <sz val="11"/>
        <color indexed="8"/>
        <rFont val="Calibri"/>
        <family val="2"/>
      </rPr>
      <t>8.</t>
    </r>
    <r>
      <rPr>
        <sz val="11"/>
        <color theme="1"/>
        <rFont val="Calibri"/>
        <family val="2"/>
        <scheme val="minor"/>
      </rPr>
      <t xml:space="preserve"> Substance use in and of itself, without other lease violations.</t>
    </r>
  </si>
  <si>
    <t xml:space="preserve">9. Program had less than 5% of household exits in the past 12 months due to involuntary termination. </t>
  </si>
  <si>
    <t>Form Completed by:</t>
  </si>
  <si>
    <t>Completion Date:</t>
  </si>
  <si>
    <t>Program Comments/Action Plan:</t>
  </si>
  <si>
    <t>Signature of Program Director or Executive Director</t>
  </si>
  <si>
    <t>Date</t>
  </si>
  <si>
    <t>Units</t>
  </si>
  <si>
    <t>Total Score (PSH programs)</t>
  </si>
  <si>
    <t xml:space="preserve">2018 Renewal Application Project </t>
  </si>
  <si>
    <r>
      <t xml:space="preserve">1. </t>
    </r>
    <r>
      <rPr>
        <b/>
        <u/>
        <sz val="11"/>
        <color indexed="8"/>
        <rFont val="Calibri"/>
        <family val="2"/>
      </rPr>
      <t>ADULT</t>
    </r>
    <r>
      <rPr>
        <b/>
        <sz val="11"/>
        <color indexed="8"/>
        <rFont val="Calibri"/>
        <family val="2"/>
      </rPr>
      <t xml:space="preserve"> consumers who maintain or increase income from all sources (excludes zero income)</t>
    </r>
  </si>
  <si>
    <r>
      <t xml:space="preserve">1. </t>
    </r>
    <r>
      <rPr>
        <b/>
        <u/>
        <sz val="11"/>
        <color indexed="8"/>
        <rFont val="Calibri"/>
        <family val="2"/>
      </rPr>
      <t>ADULT</t>
    </r>
    <r>
      <rPr>
        <b/>
        <sz val="11"/>
        <color indexed="8"/>
        <rFont val="Calibri"/>
        <family val="2"/>
      </rPr>
      <t xml:space="preserve"> consumers who maintain or  increase income from all sources</t>
    </r>
  </si>
  <si>
    <t>g. Data Quality: Timeliness</t>
  </si>
  <si>
    <t xml:space="preserve">Data Quality:RRH Entry </t>
  </si>
  <si>
    <t>Data Quality:RRH  Exit</t>
  </si>
  <si>
    <t>File Completeness (2017 records)</t>
  </si>
  <si>
    <t>Score From Monitoring Tool</t>
  </si>
  <si>
    <t>Did the program receive maximun or near maximun points in all the Performance Measures?</t>
  </si>
  <si>
    <t>Total Score (RRH programs)</t>
  </si>
  <si>
    <t>Total HUD 2016 Grant Award:</t>
  </si>
  <si>
    <t xml:space="preserve">All Performance Measures are generated from HMIS for the purpose of reviewing and ranking 2018 renewal projects. The tool was developed by the Continuum of Care Analysis and Planning Committee and approved by the Homeless Advisory Board to be utilized for the HUD CoC. </t>
  </si>
  <si>
    <t>c. RRH Income, Employment, Health Insurance &amp; Non Cash Benefits (Leavers)</t>
  </si>
  <si>
    <t xml:space="preserve">c. PSH Income, Employment, Health Insurance &amp; Non Cash Benefits (Leavers and Stayers) </t>
  </si>
  <si>
    <t xml:space="preserve">d.RRH  Length of Time </t>
  </si>
  <si>
    <t>Explanation/Comments</t>
  </si>
  <si>
    <t>The project may comment on their performance below by category. Be brief and concise.</t>
  </si>
  <si>
    <t>d.RRH  Length of Time</t>
  </si>
  <si>
    <t>h. Monitoring- File Completeness :Both RRH &amp; PSH</t>
  </si>
  <si>
    <t>i. Monitoring: PSH Only</t>
  </si>
  <si>
    <t>j. Fiscal</t>
  </si>
  <si>
    <t>k. Cost Effectiveness of Program</t>
  </si>
  <si>
    <t>f. Data Quality: Elements</t>
  </si>
  <si>
    <t>g. Data Quality Timliness</t>
  </si>
  <si>
    <t>h. Monitoring Files-Completenss Both RRH &amp; PSH</t>
  </si>
  <si>
    <t xml:space="preserve">i. Monitoring-PSH ONLY Serving appropriate clients </t>
  </si>
  <si>
    <t>k. Cost Effectiveness</t>
  </si>
  <si>
    <t>l. Housing First</t>
  </si>
  <si>
    <t>l. Housing First Monitoring</t>
  </si>
  <si>
    <t>Project Response to Performance Outcomes on Ranking Tool</t>
  </si>
  <si>
    <t>Name</t>
  </si>
  <si>
    <t>Veteran Status (at entry) ADULT</t>
  </si>
  <si>
    <t>Client Location</t>
  </si>
  <si>
    <t>Income and Sources at Entry</t>
  </si>
  <si>
    <t>Income and Sources at Annual</t>
  </si>
  <si>
    <t>Income and Sources at Exits</t>
  </si>
  <si>
    <t>Chronic Homelessness (missing)</t>
  </si>
  <si>
    <t>Allegheny County CoC HUD Monitoring Scorecard</t>
  </si>
  <si>
    <t>Provider:</t>
  </si>
  <si>
    <t>Program Name:</t>
  </si>
  <si>
    <t>Project Type:</t>
  </si>
  <si>
    <t>Number of files Reviewed:</t>
  </si>
  <si>
    <t>Date:</t>
  </si>
  <si>
    <t>Category of Review</t>
  </si>
  <si>
    <t>Files Passing Review</t>
  </si>
  <si>
    <t>Percentage</t>
  </si>
  <si>
    <t>Score</t>
  </si>
  <si>
    <t>Rubric for scoring:</t>
  </si>
  <si>
    <t>Completed Intake: Program Agreement signed and dated by client</t>
  </si>
  <si>
    <t>100% = 1 point                        75% to 99 % = .75                         50% to 74 % = .5              25% to 49% = .25                      0 to 24% = 0%</t>
  </si>
  <si>
    <r>
      <t>Goal/Service Plan</t>
    </r>
    <r>
      <rPr>
        <sz val="11"/>
        <color rgb="FF1F497D"/>
        <rFont val="Palatino Linotype"/>
        <family val="1"/>
      </rPr>
      <t xml:space="preserve">: </t>
    </r>
    <r>
      <rPr>
        <sz val="10"/>
        <color rgb="FF1F497D"/>
        <rFont val="Palatino Linotype"/>
        <family val="1"/>
      </rPr>
      <t>Within first 30 days, reviewed at least quarterly</t>
    </r>
  </si>
  <si>
    <r>
      <t>Homeless Verification</t>
    </r>
    <r>
      <rPr>
        <sz val="11"/>
        <color rgb="FF1F497D"/>
        <rFont val="Palatino Linotype"/>
        <family val="1"/>
      </rPr>
      <t xml:space="preserve">: </t>
    </r>
    <r>
      <rPr>
        <sz val="10"/>
        <color rgb="FF1F497D"/>
        <rFont val="Palatino Linotype"/>
        <family val="1"/>
      </rPr>
      <t>Third party or self-certification</t>
    </r>
    <r>
      <rPr>
        <sz val="11"/>
        <color rgb="FF1F497D"/>
        <rFont val="Palatino Linotype"/>
        <family val="1"/>
      </rPr>
      <t xml:space="preserve"> </t>
    </r>
  </si>
  <si>
    <r>
      <t>Consistent Case Notes:</t>
    </r>
    <r>
      <rPr>
        <sz val="11"/>
        <color rgb="FF1F497D"/>
        <rFont val="Palatino Linotype"/>
        <family val="1"/>
      </rPr>
      <t xml:space="preserve"> </t>
    </r>
    <r>
      <rPr>
        <sz val="10"/>
        <color rgb="FF1F497D"/>
        <rFont val="Palatino Linotype"/>
        <family val="1"/>
      </rPr>
      <t>Contact on at least a monthly basis</t>
    </r>
  </si>
  <si>
    <r>
      <t>Habitability Standard</t>
    </r>
    <r>
      <rPr>
        <sz val="11"/>
        <color rgb="FF1F497D"/>
        <rFont val="Palatino Linotype"/>
        <family val="1"/>
      </rPr>
      <t xml:space="preserve">s: </t>
    </r>
    <r>
      <rPr>
        <sz val="10"/>
        <color rgb="FF1F497D"/>
        <rFont val="Palatino Linotype"/>
        <family val="1"/>
      </rPr>
      <t>Deficiencies addressed in corrective action plan and plan submitted within 30 days</t>
    </r>
  </si>
  <si>
    <t>TOTAL</t>
  </si>
  <si>
    <t>Comments</t>
  </si>
  <si>
    <t>Amount Received from January - December 2017</t>
  </si>
  <si>
    <t>Timeliness of Billing</t>
  </si>
  <si>
    <t>January</t>
  </si>
  <si>
    <t>February</t>
  </si>
  <si>
    <t>March</t>
  </si>
  <si>
    <t>April</t>
  </si>
  <si>
    <t>May</t>
  </si>
  <si>
    <t>June</t>
  </si>
  <si>
    <t>July</t>
  </si>
  <si>
    <t>August</t>
  </si>
  <si>
    <t>Contract Executed Amount</t>
  </si>
  <si>
    <t xml:space="preserve">Amount of Funds Returned under HUD 2016 </t>
  </si>
  <si>
    <t>September</t>
  </si>
  <si>
    <t>October</t>
  </si>
  <si>
    <t>November</t>
  </si>
  <si>
    <t>December</t>
  </si>
  <si>
    <t>NO</t>
  </si>
  <si>
    <t>Billing reports are submitted timely during 2017</t>
  </si>
  <si>
    <t xml:space="preserve">Total </t>
  </si>
  <si>
    <t>Agency</t>
  </si>
  <si>
    <t>Project</t>
  </si>
  <si>
    <t>Beds</t>
  </si>
  <si>
    <t>Actual ExpendituresCost/ Successful Outcome</t>
  </si>
  <si>
    <t>Average Length of time from program enrollment to move in date (30 days)</t>
  </si>
  <si>
    <t>PSH Project serving Adults  with disabling condition</t>
  </si>
  <si>
    <t>Grant expended all funding (Amount Returned in last HUD grant)</t>
  </si>
  <si>
    <t>RRH</t>
  </si>
  <si>
    <t>PSH</t>
  </si>
  <si>
    <t>N/A</t>
  </si>
  <si>
    <t>Households:</t>
  </si>
  <si>
    <t xml:space="preserve"> Exiting Households</t>
  </si>
  <si>
    <t xml:space="preserve"> Households Staying</t>
  </si>
  <si>
    <t>Cost per successful exit for RRH</t>
  </si>
  <si>
    <t>Total of yes and no answers</t>
  </si>
  <si>
    <t xml:space="preserve">Cost per successful exit and stayers for PSH </t>
  </si>
  <si>
    <t>Contracted Cost/Unit</t>
  </si>
  <si>
    <t>Contracted Cost per Bed</t>
  </si>
  <si>
    <t xml:space="preserve">  PSH = Adult Stayers plus successful outcomes</t>
  </si>
  <si>
    <t xml:space="preserve">RRH= Adult Exits to PH from Jan to Dec  </t>
  </si>
  <si>
    <t>Households Exits to PH</t>
  </si>
  <si>
    <t>Data Quality: Errors</t>
  </si>
  <si>
    <t>Number of HMIS Records with Errors as Defined by HUD</t>
  </si>
  <si>
    <t>Data Quality: PSH Exits</t>
  </si>
  <si>
    <t>PSH/RRH Number of Records  3 days or less for Exits  PSH=Annuals 60 day window</t>
  </si>
  <si>
    <t>Data Quality: PSH  Annual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</si>
</sst>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409]mmmm\-yy;@"/>
    <numFmt numFmtId="166" formatCode="m/d/yy;@"/>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u/>
      <sz val="11"/>
      <color indexed="8"/>
      <name val="Calibri"/>
      <family val="2"/>
    </font>
    <font>
      <b/>
      <sz val="11"/>
      <color indexed="8"/>
      <name val="Calibri"/>
      <family val="2"/>
    </font>
    <font>
      <b/>
      <sz val="12"/>
      <color theme="1"/>
      <name val="Calibri"/>
      <family val="2"/>
      <scheme val="minor"/>
    </font>
    <font>
      <sz val="12"/>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i/>
      <sz val="11"/>
      <color theme="1"/>
      <name val="Calibri"/>
      <family val="2"/>
      <scheme val="minor"/>
    </font>
    <font>
      <b/>
      <sz val="11"/>
      <color rgb="FF1F497D"/>
      <name val="Palatino Linotype"/>
      <family val="1"/>
    </font>
    <font>
      <sz val="11"/>
      <color rgb="FF1F497D"/>
      <name val="Palatino Linotype"/>
      <family val="1"/>
    </font>
    <font>
      <sz val="10"/>
      <color rgb="FF1F497D"/>
      <name val="Palatino Linotype"/>
      <family val="1"/>
    </font>
    <font>
      <b/>
      <sz val="16"/>
      <color theme="1"/>
      <name val="Calibri"/>
      <family val="2"/>
      <scheme val="minor"/>
    </font>
    <font>
      <sz val="16"/>
      <color theme="1"/>
      <name val="Calibri"/>
      <family val="2"/>
      <scheme val="minor"/>
    </font>
    <font>
      <sz val="11"/>
      <color theme="4" tint="-0.499984740745262"/>
      <name val="Calibri"/>
      <family val="2"/>
      <scheme val="minor"/>
    </font>
    <font>
      <b/>
      <sz val="9"/>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rgb="FF92D05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282">
    <xf numFmtId="0" fontId="0" fillId="0" borderId="0" xfId="0"/>
    <xf numFmtId="0" fontId="2" fillId="0" borderId="0" xfId="0" applyFont="1" applyAlignment="1">
      <alignment horizontal="center" wrapText="1"/>
    </xf>
    <xf numFmtId="0" fontId="2" fillId="0" borderId="0" xfId="0" applyFont="1" applyAlignment="1">
      <alignment wrapText="1"/>
    </xf>
    <xf numFmtId="0" fontId="13" fillId="4" borderId="1" xfId="0" applyFont="1" applyFill="1" applyBorder="1" applyAlignment="1">
      <alignment horizontal="center" vertical="center"/>
    </xf>
    <xf numFmtId="0" fontId="13" fillId="5" borderId="1" xfId="0" applyFont="1" applyFill="1" applyBorder="1" applyAlignment="1">
      <alignment horizontal="center" vertical="center"/>
    </xf>
    <xf numFmtId="0" fontId="2" fillId="4" borderId="1" xfId="0" applyFont="1" applyFill="1" applyBorder="1" applyAlignment="1">
      <alignment wrapText="1"/>
    </xf>
    <xf numFmtId="0" fontId="0" fillId="4" borderId="1" xfId="0" applyFill="1" applyBorder="1"/>
    <xf numFmtId="0" fontId="0" fillId="2" borderId="1" xfId="0" applyFill="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wrapText="1"/>
    </xf>
    <xf numFmtId="0" fontId="0" fillId="0" borderId="1" xfId="0" applyBorder="1"/>
    <xf numFmtId="0" fontId="14" fillId="2" borderId="2" xfId="0" applyFont="1" applyFill="1" applyBorder="1" applyAlignment="1">
      <alignment horizontal="center" vertical="center"/>
    </xf>
    <xf numFmtId="0" fontId="14" fillId="4" borderId="2" xfId="0" applyFont="1" applyFill="1" applyBorder="1" applyAlignment="1">
      <alignment wrapText="1"/>
    </xf>
    <xf numFmtId="0" fontId="12" fillId="2" borderId="1" xfId="0" applyFont="1" applyFill="1" applyBorder="1"/>
    <xf numFmtId="0" fontId="2" fillId="0" borderId="0" xfId="0" applyFont="1"/>
    <xf numFmtId="0" fontId="0" fillId="2" borderId="1" xfId="0" applyFill="1" applyBorder="1"/>
    <xf numFmtId="0" fontId="0" fillId="0" borderId="0" xfId="0" applyAlignment="1"/>
    <xf numFmtId="0" fontId="0" fillId="0" borderId="18" xfId="0" applyBorder="1"/>
    <xf numFmtId="0" fontId="0" fillId="0" borderId="0" xfId="0" applyAlignment="1">
      <alignment horizontal="center" vertical="center"/>
    </xf>
    <xf numFmtId="164" fontId="0" fillId="0" borderId="0" xfId="0" applyNumberFormat="1"/>
    <xf numFmtId="0" fontId="0" fillId="0" borderId="0" xfId="0" applyFill="1" applyProtection="1">
      <protection locked="0"/>
    </xf>
    <xf numFmtId="0" fontId="2" fillId="0" borderId="0" xfId="0" applyFont="1" applyFill="1" applyAlignment="1" applyProtection="1">
      <alignment horizontal="right"/>
      <protection locked="0"/>
    </xf>
    <xf numFmtId="14" fontId="2" fillId="0" borderId="0" xfId="0" applyNumberFormat="1" applyFont="1" applyFill="1" applyAlignment="1" applyProtection="1">
      <alignment horizontal="center"/>
      <protection locked="0"/>
    </xf>
    <xf numFmtId="0" fontId="0" fillId="0" borderId="0" xfId="0" applyFont="1" applyFill="1" applyAlignment="1" applyProtection="1">
      <alignment horizontal="right"/>
      <protection locked="0"/>
    </xf>
    <xf numFmtId="0" fontId="0" fillId="0" borderId="0" xfId="0" applyFont="1" applyFill="1" applyBorder="1" applyAlignment="1" applyProtection="1">
      <alignment horizontal="center" wrapText="1"/>
      <protection locked="0"/>
    </xf>
    <xf numFmtId="0" fontId="0" fillId="0" borderId="0" xfId="0" applyFont="1" applyFill="1" applyBorder="1" applyAlignment="1" applyProtection="1">
      <alignment wrapText="1"/>
      <protection locked="0"/>
    </xf>
    <xf numFmtId="0" fontId="0" fillId="0" borderId="0" xfId="0" applyFont="1" applyFill="1" applyProtection="1">
      <protection locked="0"/>
    </xf>
    <xf numFmtId="0" fontId="0" fillId="0" borderId="0" xfId="0" applyFill="1" applyAlignment="1" applyProtection="1">
      <alignment horizontal="right"/>
      <protection locked="0"/>
    </xf>
    <xf numFmtId="0" fontId="0" fillId="3" borderId="1"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Fill="1" applyAlignment="1" applyProtection="1">
      <alignment horizontal="right" wrapText="1"/>
      <protection locked="0"/>
    </xf>
    <xf numFmtId="0" fontId="0" fillId="3" borderId="1" xfId="0"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0" borderId="0" xfId="0" applyFont="1" applyFill="1" applyBorder="1" applyAlignment="1" applyProtection="1">
      <alignment horizontal="right" wrapText="1"/>
      <protection locked="0"/>
    </xf>
    <xf numFmtId="0" fontId="10" fillId="0" borderId="9" xfId="0" applyFont="1" applyFill="1" applyBorder="1" applyAlignment="1" applyProtection="1">
      <alignment horizontal="center" wrapText="1"/>
      <protection locked="0"/>
    </xf>
    <xf numFmtId="0" fontId="14" fillId="3" borderId="1" xfId="0" applyFont="1" applyFill="1" applyBorder="1" applyAlignment="1" applyProtection="1">
      <alignment horizontal="center" wrapText="1"/>
      <protection locked="0"/>
    </xf>
    <xf numFmtId="0" fontId="2" fillId="0" borderId="0" xfId="0" applyFont="1" applyFill="1" applyAlignment="1" applyProtection="1">
      <alignment horizontal="center" wrapText="1"/>
      <protection locked="0"/>
    </xf>
    <xf numFmtId="0" fontId="2" fillId="3" borderId="1" xfId="0" applyFont="1" applyFill="1" applyBorder="1" applyAlignment="1" applyProtection="1">
      <alignment horizontal="center" wrapText="1"/>
      <protection locked="0"/>
    </xf>
    <xf numFmtId="0" fontId="10" fillId="0" borderId="1" xfId="0" applyFont="1"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0" borderId="0" xfId="0" applyFill="1" applyBorder="1" applyProtection="1">
      <protection locked="0"/>
    </xf>
    <xf numFmtId="0" fontId="10"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10" fillId="0" borderId="0" xfId="0" applyFont="1" applyFill="1" applyBorder="1" applyAlignment="1" applyProtection="1">
      <alignment horizontal="right" wrapText="1"/>
      <protection locked="0"/>
    </xf>
    <xf numFmtId="0" fontId="11" fillId="0" borderId="1"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protection locked="0"/>
    </xf>
    <xf numFmtId="0" fontId="11" fillId="0" borderId="1" xfId="0"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3" fillId="0" borderId="0" xfId="0" applyFont="1" applyFill="1" applyAlignment="1" applyProtection="1">
      <protection locked="0"/>
    </xf>
    <xf numFmtId="0" fontId="9" fillId="0" borderId="0" xfId="0" applyFont="1" applyFill="1" applyAlignment="1" applyProtection="1">
      <alignment horizontal="center" wrapText="1"/>
      <protection locked="0"/>
    </xf>
    <xf numFmtId="0" fontId="9" fillId="0" borderId="0" xfId="0" applyFont="1" applyFill="1" applyBorder="1" applyAlignment="1" applyProtection="1">
      <alignment horizontal="center" wrapText="1"/>
      <protection locked="0"/>
    </xf>
    <xf numFmtId="0" fontId="2" fillId="0" borderId="0" xfId="0" applyFont="1" applyFill="1" applyAlignment="1" applyProtection="1">
      <alignment wrapText="1"/>
      <protection locked="0"/>
    </xf>
    <xf numFmtId="0" fontId="0" fillId="3" borderId="1" xfId="0" applyFont="1" applyFill="1" applyBorder="1" applyAlignment="1" applyProtection="1">
      <alignment horizontal="center" vertical="center" wrapText="1"/>
      <protection locked="0"/>
    </xf>
    <xf numFmtId="0" fontId="2" fillId="0" borderId="0" xfId="0" applyFont="1" applyFill="1" applyAlignment="1" applyProtection="1">
      <alignment horizontal="right" wrapText="1"/>
      <protection locked="0"/>
    </xf>
    <xf numFmtId="0" fontId="3" fillId="0" borderId="0" xfId="0" applyFont="1" applyFill="1" applyAlignment="1" applyProtection="1">
      <alignment wrapText="1"/>
      <protection locked="0"/>
    </xf>
    <xf numFmtId="0" fontId="0" fillId="3" borderId="1" xfId="0" applyFill="1" applyBorder="1" applyAlignment="1" applyProtection="1">
      <alignment horizontal="center" vertical="center" wrapText="1"/>
      <protection locked="0"/>
    </xf>
    <xf numFmtId="0" fontId="6" fillId="0" borderId="0" xfId="0" applyFont="1" applyFill="1" applyAlignment="1" applyProtection="1">
      <alignment horizontal="left" wrapText="1"/>
      <protection locked="0"/>
    </xf>
    <xf numFmtId="0" fontId="0" fillId="3" borderId="1" xfId="0" applyFont="1" applyFill="1" applyBorder="1" applyAlignment="1" applyProtection="1">
      <alignment horizontal="center" vertical="center"/>
      <protection locked="0"/>
    </xf>
    <xf numFmtId="0" fontId="2" fillId="0" borderId="0" xfId="0" applyFont="1" applyFill="1" applyAlignment="1" applyProtection="1">
      <alignment horizontal="left" wrapText="1"/>
      <protection locked="0"/>
    </xf>
    <xf numFmtId="0" fontId="0" fillId="0" borderId="0" xfId="0" applyFont="1" applyFill="1" applyAlignment="1" applyProtection="1">
      <alignment horizontal="center" wrapText="1"/>
      <protection locked="0"/>
    </xf>
    <xf numFmtId="0" fontId="2" fillId="2" borderId="11" xfId="0" applyFont="1" applyFill="1" applyBorder="1" applyAlignment="1" applyProtection="1">
      <alignment horizontal="left" wrapText="1"/>
      <protection locked="0"/>
    </xf>
    <xf numFmtId="2" fontId="0" fillId="3" borderId="1" xfId="0" applyNumberFormat="1" applyFill="1" applyBorder="1" applyAlignment="1" applyProtection="1">
      <alignment horizontal="center" vertical="center"/>
      <protection locked="0"/>
    </xf>
    <xf numFmtId="0" fontId="3" fillId="0" borderId="0" xfId="0" applyFont="1" applyFill="1" applyAlignment="1" applyProtection="1">
      <alignment horizontal="left" wrapText="1"/>
      <protection locked="0"/>
    </xf>
    <xf numFmtId="0" fontId="0" fillId="3" borderId="1" xfId="0" applyFont="1" applyFill="1" applyBorder="1" applyAlignment="1" applyProtection="1">
      <alignment wrapText="1"/>
      <protection locked="0"/>
    </xf>
    <xf numFmtId="0" fontId="7" fillId="0" borderId="0" xfId="0" applyFont="1" applyFill="1" applyBorder="1" applyAlignment="1" applyProtection="1">
      <alignment horizontal="center"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pplyProtection="1">
      <protection locked="0"/>
    </xf>
    <xf numFmtId="0" fontId="3" fillId="0" borderId="0" xfId="0" applyFont="1" applyFill="1" applyBorder="1" applyAlignment="1" applyProtection="1">
      <alignment horizontal="left" wrapText="1"/>
      <protection locked="0"/>
    </xf>
    <xf numFmtId="44" fontId="0" fillId="3" borderId="1" xfId="0" applyNumberFormat="1" applyFont="1" applyFill="1" applyBorder="1" applyAlignment="1" applyProtection="1">
      <alignment horizontal="center" vertical="center" wrapText="1"/>
      <protection locked="0"/>
    </xf>
    <xf numFmtId="0" fontId="0" fillId="0" borderId="0" xfId="0" applyFont="1" applyFill="1" applyAlignment="1" applyProtection="1">
      <alignment horizontal="left"/>
      <protection locked="0"/>
    </xf>
    <xf numFmtId="0" fontId="0"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vertical="center"/>
      <protection locked="0"/>
    </xf>
    <xf numFmtId="9" fontId="1" fillId="0" borderId="0" xfId="1" applyFont="1" applyFill="1" applyBorder="1" applyAlignment="1" applyProtection="1">
      <alignment horizontal="center" vertical="center"/>
      <protection locked="0"/>
    </xf>
    <xf numFmtId="0" fontId="0" fillId="0" borderId="0" xfId="0" applyFont="1" applyFill="1" applyAlignment="1" applyProtection="1">
      <protection locked="0"/>
    </xf>
    <xf numFmtId="9" fontId="0" fillId="0" borderId="0" xfId="1" applyFont="1" applyFill="1" applyBorder="1" applyAlignment="1" applyProtection="1">
      <alignment horizontal="left" vertical="center" wrapText="1"/>
      <protection locked="0"/>
    </xf>
    <xf numFmtId="0" fontId="0" fillId="0" borderId="0" xfId="0" applyFill="1" applyAlignment="1" applyProtection="1">
      <alignment horizontal="left" wrapText="1"/>
      <protection locked="0"/>
    </xf>
    <xf numFmtId="4" fontId="3" fillId="0" borderId="5" xfId="0" applyNumberFormat="1" applyFont="1" applyFill="1" applyBorder="1" applyAlignment="1" applyProtection="1">
      <alignment horizontal="center" vertical="center"/>
      <protection locked="0"/>
    </xf>
    <xf numFmtId="4" fontId="3" fillId="0" borderId="10" xfId="0" applyNumberFormat="1" applyFont="1" applyFill="1" applyBorder="1" applyAlignment="1" applyProtection="1">
      <alignment horizontal="center" vertical="center"/>
      <protection locked="0"/>
    </xf>
    <xf numFmtId="0" fontId="3" fillId="0" borderId="0" xfId="0" applyFont="1" applyFill="1" applyAlignment="1" applyProtection="1">
      <alignment horizontal="right"/>
      <protection locked="0"/>
    </xf>
    <xf numFmtId="0" fontId="0" fillId="0" borderId="0" xfId="0" applyFill="1" applyBorder="1" applyAlignment="1" applyProtection="1">
      <alignment horizontal="right"/>
      <protection locked="0"/>
    </xf>
    <xf numFmtId="0" fontId="3" fillId="0" borderId="0" xfId="0" applyFont="1" applyFill="1" applyBorder="1" applyAlignment="1" applyProtection="1">
      <alignment horizontal="center" vertical="center"/>
      <protection locked="0"/>
    </xf>
    <xf numFmtId="9" fontId="3" fillId="0" borderId="0" xfId="1" applyFont="1" applyFill="1" applyBorder="1" applyAlignment="1" applyProtection="1">
      <alignment horizontal="center" vertical="center"/>
      <protection locked="0"/>
    </xf>
    <xf numFmtId="0" fontId="7" fillId="0" borderId="0" xfId="0" applyFont="1" applyFill="1" applyAlignment="1" applyProtection="1">
      <alignment horizontal="center"/>
      <protection locked="0"/>
    </xf>
    <xf numFmtId="0" fontId="0" fillId="0" borderId="0" xfId="0" applyFill="1" applyAlignment="1" applyProtection="1">
      <protection locked="0"/>
    </xf>
    <xf numFmtId="0" fontId="0" fillId="0" borderId="0" xfId="0" applyFill="1" applyAlignment="1" applyProtection="1">
      <alignment horizontal="center"/>
      <protection locked="0"/>
    </xf>
    <xf numFmtId="0" fontId="7" fillId="0" borderId="0" xfId="0" applyFont="1" applyFill="1" applyAlignment="1" applyProtection="1">
      <alignment horizontal="center" wrapText="1"/>
      <protection locked="0"/>
    </xf>
    <xf numFmtId="0" fontId="0" fillId="0" borderId="7" xfId="0" applyFill="1" applyBorder="1" applyAlignment="1" applyProtection="1">
      <alignment horizontal="left" wrapText="1"/>
      <protection locked="0"/>
    </xf>
    <xf numFmtId="0" fontId="0" fillId="0" borderId="7" xfId="0" applyFill="1" applyBorder="1" applyAlignment="1" applyProtection="1">
      <alignment wrapText="1"/>
      <protection locked="0"/>
    </xf>
    <xf numFmtId="9" fontId="1" fillId="0" borderId="1" xfId="1" applyFont="1" applyFill="1" applyBorder="1" applyAlignment="1" applyProtection="1">
      <alignment horizontal="center" vertical="center" wrapText="1"/>
    </xf>
    <xf numFmtId="0" fontId="0" fillId="0" borderId="1" xfId="0" applyFill="1" applyBorder="1" applyAlignment="1" applyProtection="1">
      <alignment horizontal="center" vertical="center"/>
    </xf>
    <xf numFmtId="9" fontId="1" fillId="0" borderId="1" xfId="1" applyFont="1" applyFill="1" applyBorder="1" applyAlignment="1" applyProtection="1">
      <alignment horizontal="center" vertical="center"/>
    </xf>
    <xf numFmtId="9" fontId="0" fillId="0" borderId="1" xfId="1" applyFont="1" applyFill="1" applyBorder="1" applyAlignment="1" applyProtection="1">
      <alignment horizontal="center" vertical="center" wrapText="1"/>
    </xf>
    <xf numFmtId="3" fontId="2" fillId="0" borderId="1" xfId="0" applyNumberFormat="1" applyFont="1" applyFill="1" applyBorder="1" applyAlignment="1" applyProtection="1">
      <alignment horizontal="center" vertical="center"/>
    </xf>
    <xf numFmtId="9" fontId="2" fillId="0" borderId="1" xfId="1" applyFont="1" applyFill="1" applyBorder="1" applyAlignment="1" applyProtection="1">
      <alignment horizontal="center" vertical="center"/>
    </xf>
    <xf numFmtId="9" fontId="0" fillId="0" borderId="1" xfId="0" applyNumberFormat="1"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1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left" vertical="center" wrapText="1"/>
    </xf>
    <xf numFmtId="164" fontId="0" fillId="0" borderId="1" xfId="0" applyNumberFormat="1" applyFill="1" applyBorder="1" applyAlignment="1" applyProtection="1">
      <alignment horizontal="left" vertical="center" indent="2"/>
    </xf>
    <xf numFmtId="9" fontId="3" fillId="2" borderId="10" xfId="1" applyFont="1" applyFill="1" applyBorder="1" applyAlignment="1" applyProtection="1">
      <alignment horizontal="center" vertical="center"/>
    </xf>
    <xf numFmtId="165" fontId="2" fillId="0" borderId="1" xfId="0" applyNumberFormat="1" applyFont="1" applyBorder="1" applyAlignment="1" applyProtection="1">
      <alignment horizontal="center" wrapText="1"/>
      <protection locked="0"/>
    </xf>
    <xf numFmtId="40" fontId="2" fillId="0" borderId="1" xfId="0" applyNumberFormat="1"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0" fillId="6" borderId="0" xfId="0" applyFill="1" applyProtection="1">
      <protection locked="0"/>
    </xf>
    <xf numFmtId="0" fontId="0" fillId="2" borderId="0" xfId="0" applyFill="1" applyProtection="1">
      <protection locked="0"/>
    </xf>
    <xf numFmtId="9" fontId="2" fillId="0" borderId="1" xfId="1" applyFont="1" applyFill="1" applyBorder="1" applyAlignment="1" applyProtection="1">
      <alignment horizontal="center" vertical="center"/>
    </xf>
    <xf numFmtId="0" fontId="0" fillId="3" borderId="20" xfId="0" applyFont="1" applyFill="1" applyBorder="1" applyAlignment="1" applyProtection="1">
      <alignment horizontal="center" vertical="center" wrapText="1"/>
      <protection locked="0"/>
    </xf>
    <xf numFmtId="9" fontId="1" fillId="0" borderId="21" xfId="1" applyFont="1" applyFill="1" applyBorder="1" applyAlignment="1" applyProtection="1">
      <alignment horizontal="center" vertical="center" wrapText="1"/>
    </xf>
    <xf numFmtId="0" fontId="0" fillId="3" borderId="21" xfId="0" applyFill="1" applyBorder="1" applyAlignment="1" applyProtection="1">
      <alignment horizontal="center" vertical="center"/>
      <protection locked="0"/>
    </xf>
    <xf numFmtId="0" fontId="0" fillId="0" borderId="22" xfId="0" applyFill="1" applyBorder="1" applyAlignment="1" applyProtection="1">
      <alignment horizontal="center" vertical="center"/>
    </xf>
    <xf numFmtId="0" fontId="2" fillId="0" borderId="10" xfId="0" applyFont="1" applyFill="1" applyBorder="1" applyAlignment="1" applyProtection="1">
      <alignment horizontal="center" vertical="center"/>
    </xf>
    <xf numFmtId="9" fontId="2" fillId="0" borderId="10" xfId="1" applyFont="1" applyFill="1" applyBorder="1" applyAlignment="1" applyProtection="1">
      <alignment horizontal="center" vertical="center"/>
    </xf>
    <xf numFmtId="0" fontId="0" fillId="3" borderId="20" xfId="0" applyFill="1" applyBorder="1" applyAlignment="1" applyProtection="1">
      <alignment horizontal="center" vertical="center" wrapText="1"/>
      <protection locked="0"/>
    </xf>
    <xf numFmtId="0" fontId="0" fillId="0" borderId="10" xfId="0" applyBorder="1" applyAlignment="1">
      <alignment horizontal="center" vertical="center"/>
    </xf>
    <xf numFmtId="0" fontId="2" fillId="0" borderId="1" xfId="0" applyFont="1" applyFill="1" applyBorder="1" applyAlignment="1" applyProtection="1">
      <alignment horizontal="center" vertical="center"/>
    </xf>
    <xf numFmtId="9" fontId="0" fillId="0" borderId="0" xfId="0" applyNumberFormat="1"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9" fontId="2" fillId="0" borderId="0" xfId="1" applyFont="1" applyFill="1" applyBorder="1" applyAlignment="1" applyProtection="1">
      <alignment horizontal="center" vertical="center"/>
    </xf>
    <xf numFmtId="9" fontId="1" fillId="0" borderId="0" xfId="1"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wrapText="1"/>
      <protection locked="0"/>
    </xf>
    <xf numFmtId="0" fontId="0" fillId="0" borderId="1" xfId="0" applyFont="1" applyFill="1" applyBorder="1" applyAlignment="1" applyProtection="1">
      <alignment horizontal="center" vertical="center" wrapText="1"/>
    </xf>
    <xf numFmtId="0" fontId="0" fillId="0" borderId="1" xfId="0" applyFill="1" applyBorder="1" applyProtection="1">
      <protection locked="0"/>
    </xf>
    <xf numFmtId="0" fontId="0" fillId="0" borderId="1" xfId="0"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9" fillId="3" borderId="1" xfId="0" applyFont="1" applyFill="1" applyBorder="1" applyAlignment="1" applyProtection="1">
      <alignment horizontal="center" wrapText="1"/>
      <protection locked="0"/>
    </xf>
    <xf numFmtId="0" fontId="9" fillId="0" borderId="1" xfId="0" applyFont="1" applyFill="1" applyBorder="1" applyAlignment="1" applyProtection="1">
      <alignment horizontal="center" wrapText="1"/>
      <protection locked="0"/>
    </xf>
    <xf numFmtId="9" fontId="9" fillId="0" borderId="1" xfId="1" applyFont="1" applyFill="1" applyBorder="1" applyAlignment="1" applyProtection="1">
      <alignment horizontal="center" wrapText="1"/>
      <protection locked="0"/>
    </xf>
    <xf numFmtId="0" fontId="0" fillId="0" borderId="0" xfId="0" applyFont="1" applyFill="1" applyAlignment="1" applyProtection="1">
      <alignment horizontal="left" wrapText="1"/>
      <protection locked="0"/>
    </xf>
    <xf numFmtId="9" fontId="1" fillId="0" borderId="1" xfId="1" applyFont="1" applyFill="1" applyBorder="1" applyAlignment="1" applyProtection="1">
      <alignment horizontal="center" vertical="center"/>
      <protection locked="0"/>
    </xf>
    <xf numFmtId="0" fontId="2" fillId="0" borderId="0" xfId="0" applyFont="1" applyFill="1" applyAlignment="1" applyProtection="1">
      <alignment horizontal="left" vertical="center" wrapText="1"/>
      <protection locked="0"/>
    </xf>
    <xf numFmtId="0" fontId="0" fillId="7" borderId="1" xfId="0" applyFont="1" applyFill="1" applyBorder="1" applyAlignment="1">
      <alignment horizontal="center" vertical="center"/>
    </xf>
    <xf numFmtId="0" fontId="9"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wrapText="1"/>
      <protection locked="0"/>
    </xf>
    <xf numFmtId="0" fontId="4" fillId="0" borderId="0" xfId="0" applyFont="1"/>
    <xf numFmtId="0" fontId="4" fillId="0" borderId="0" xfId="0" applyFont="1" applyAlignment="1">
      <alignment horizontal="center"/>
    </xf>
    <xf numFmtId="0" fontId="2" fillId="0" borderId="0" xfId="0" applyFont="1" applyAlignment="1">
      <alignment horizontal="center"/>
    </xf>
    <xf numFmtId="0" fontId="16" fillId="0" borderId="1" xfId="0" applyFont="1" applyBorder="1" applyAlignment="1">
      <alignment wrapText="1"/>
    </xf>
    <xf numFmtId="0" fontId="4" fillId="0" borderId="1" xfId="0" applyFont="1" applyBorder="1" applyAlignment="1">
      <alignment horizontal="center"/>
    </xf>
    <xf numFmtId="9" fontId="4" fillId="0" borderId="9" xfId="1" applyFont="1" applyBorder="1" applyAlignment="1">
      <alignment horizontal="center"/>
    </xf>
    <xf numFmtId="0" fontId="4" fillId="0" borderId="10" xfId="0" applyFont="1" applyBorder="1" applyAlignment="1">
      <alignment horizontal="center"/>
    </xf>
    <xf numFmtId="0" fontId="0" fillId="0" borderId="14" xfId="0" applyBorder="1" applyAlignment="1">
      <alignment wrapText="1"/>
    </xf>
    <xf numFmtId="0" fontId="19" fillId="0" borderId="0" xfId="0" applyFont="1" applyAlignment="1">
      <alignment horizontal="right" wrapText="1"/>
    </xf>
    <xf numFmtId="0" fontId="20" fillId="0" borderId="0" xfId="0" applyFont="1"/>
    <xf numFmtId="0" fontId="20" fillId="0" borderId="10" xfId="0" applyFont="1" applyBorder="1" applyAlignment="1">
      <alignment horizontal="center"/>
    </xf>
    <xf numFmtId="9" fontId="9" fillId="0" borderId="1" xfId="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44" fontId="0" fillId="0" borderId="1" xfId="0" applyNumberFormat="1" applyFont="1" applyFill="1" applyBorder="1" applyAlignment="1" applyProtection="1">
      <alignment horizontal="center" vertical="center" wrapText="1"/>
      <protection locked="0"/>
    </xf>
    <xf numFmtId="0" fontId="0" fillId="0" borderId="0" xfId="0" applyBorder="1"/>
    <xf numFmtId="0" fontId="0" fillId="0" borderId="0" xfId="0" applyAlignment="1">
      <alignment horizontal="center" vertical="center" wrapText="1"/>
    </xf>
    <xf numFmtId="0" fontId="0" fillId="0" borderId="0" xfId="0" applyAlignment="1">
      <alignment horizontal="center"/>
    </xf>
    <xf numFmtId="0" fontId="4" fillId="0" borderId="0" xfId="0" applyFont="1" applyAlignment="1">
      <alignment horizontal="right" vertical="center"/>
    </xf>
    <xf numFmtId="0" fontId="4" fillId="0" borderId="0" xfId="0" applyFont="1" applyAlignment="1">
      <alignment horizontal="right"/>
    </xf>
    <xf numFmtId="0" fontId="0" fillId="0" borderId="10" xfId="0" applyFill="1" applyBorder="1" applyAlignment="1" applyProtection="1">
      <alignment horizontal="center"/>
      <protection locked="0"/>
    </xf>
    <xf numFmtId="44" fontId="0" fillId="6" borderId="1" xfId="2" applyFont="1" applyFill="1" applyBorder="1"/>
    <xf numFmtId="0" fontId="2" fillId="0" borderId="1" xfId="0" applyFont="1" applyFill="1" applyBorder="1" applyAlignment="1" applyProtection="1">
      <alignment horizontal="center" vertical="center"/>
    </xf>
    <xf numFmtId="0" fontId="0" fillId="0" borderId="1" xfId="0" applyFill="1" applyBorder="1" applyAlignment="1" applyProtection="1">
      <alignment wrapText="1"/>
      <protection locked="0"/>
    </xf>
    <xf numFmtId="0" fontId="2" fillId="3" borderId="0" xfId="0" applyFont="1" applyFill="1" applyBorder="1" applyAlignment="1" applyProtection="1">
      <protection locked="0"/>
    </xf>
    <xf numFmtId="0" fontId="0" fillId="3" borderId="0" xfId="0" applyFill="1" applyBorder="1" applyAlignment="1" applyProtection="1">
      <protection locked="0"/>
    </xf>
    <xf numFmtId="0" fontId="0" fillId="0" borderId="6" xfId="0" applyBorder="1" applyAlignment="1">
      <alignment horizontal="center"/>
    </xf>
    <xf numFmtId="0" fontId="0" fillId="0" borderId="0" xfId="0" applyAlignment="1">
      <alignment horizontal="center" vertical="center" wrapText="1"/>
    </xf>
    <xf numFmtId="0" fontId="4" fillId="0" borderId="0" xfId="0" applyFont="1" applyAlignment="1">
      <alignment horizontal="center"/>
    </xf>
    <xf numFmtId="0" fontId="0" fillId="0" borderId="0" xfId="0" applyAlignment="1">
      <alignment horizontal="center"/>
    </xf>
    <xf numFmtId="0" fontId="4" fillId="0" borderId="6" xfId="0" applyFont="1" applyBorder="1" applyAlignment="1">
      <alignment horizontal="center"/>
    </xf>
    <xf numFmtId="0" fontId="0" fillId="0" borderId="0" xfId="0" applyFont="1" applyFill="1" applyBorder="1" applyAlignment="1"/>
    <xf numFmtId="0" fontId="0" fillId="0" borderId="0" xfId="0" applyFont="1" applyFill="1" applyAlignment="1"/>
    <xf numFmtId="166" fontId="2" fillId="0" borderId="14" xfId="0" applyNumberFormat="1" applyFont="1" applyBorder="1" applyAlignment="1" applyProtection="1">
      <alignment horizontal="center" wrapText="1"/>
      <protection locked="0"/>
    </xf>
    <xf numFmtId="0" fontId="0" fillId="8" borderId="1" xfId="0" applyFill="1" applyBorder="1"/>
    <xf numFmtId="0" fontId="10" fillId="0" borderId="1" xfId="0" applyFont="1" applyFill="1" applyBorder="1" applyAlignment="1" applyProtection="1">
      <alignment horizontal="center" vertical="center" wrapText="1"/>
      <protection locked="0"/>
    </xf>
    <xf numFmtId="44" fontId="0" fillId="8" borderId="1" xfId="2" applyFont="1" applyFill="1" applyBorder="1"/>
    <xf numFmtId="0" fontId="0" fillId="0" borderId="0" xfId="0" applyBorder="1" applyAlignment="1">
      <alignment horizontal="center"/>
    </xf>
    <xf numFmtId="44" fontId="0" fillId="0" borderId="0" xfId="0" applyNumberFormat="1" applyBorder="1"/>
    <xf numFmtId="44" fontId="0" fillId="0" borderId="0" xfId="2" applyFont="1" applyFill="1" applyBorder="1"/>
    <xf numFmtId="0" fontId="0" fillId="6" borderId="1" xfId="0" applyFill="1" applyBorder="1"/>
    <xf numFmtId="0" fontId="0" fillId="6" borderId="1" xfId="0" applyFill="1" applyBorder="1" applyAlignment="1">
      <alignment horizontal="center"/>
    </xf>
    <xf numFmtId="44" fontId="0" fillId="6" borderId="1" xfId="0" applyNumberFormat="1" applyFill="1" applyBorder="1"/>
    <xf numFmtId="44" fontId="0" fillId="6" borderId="1" xfId="0" applyNumberFormat="1" applyFill="1" applyBorder="1" applyAlignment="1">
      <alignment horizontal="center"/>
    </xf>
    <xf numFmtId="0" fontId="0" fillId="8" borderId="1" xfId="0" applyFill="1" applyBorder="1" applyAlignment="1">
      <alignment horizontal="center"/>
    </xf>
    <xf numFmtId="44" fontId="0" fillId="8" borderId="1" xfId="0" applyNumberFormat="1" applyFill="1" applyBorder="1"/>
    <xf numFmtId="44" fontId="0" fillId="8" borderId="1" xfId="0" applyNumberFormat="1" applyFill="1" applyBorder="1" applyAlignment="1">
      <alignment horizontal="center"/>
    </xf>
    <xf numFmtId="0" fontId="0" fillId="0" borderId="10" xfId="0" applyFill="1" applyBorder="1"/>
    <xf numFmtId="0" fontId="0" fillId="0" borderId="26" xfId="0" applyFill="1" applyBorder="1" applyAlignment="1">
      <alignment horizontal="center"/>
    </xf>
    <xf numFmtId="0" fontId="0" fillId="0" borderId="23" xfId="0" applyFill="1" applyBorder="1" applyAlignment="1">
      <alignment horizontal="center"/>
    </xf>
    <xf numFmtId="0" fontId="0" fillId="0" borderId="27" xfId="0" applyFill="1" applyBorder="1" applyAlignment="1">
      <alignment horizontal="center"/>
    </xf>
    <xf numFmtId="0" fontId="0" fillId="0" borderId="24" xfId="0" applyFill="1" applyBorder="1" applyAlignment="1">
      <alignment horizontal="center"/>
    </xf>
    <xf numFmtId="0" fontId="0" fillId="0" borderId="28" xfId="0" applyFill="1" applyBorder="1" applyAlignment="1">
      <alignment horizontal="center"/>
    </xf>
    <xf numFmtId="0" fontId="0" fillId="0" borderId="25" xfId="0" applyFill="1" applyBorder="1" applyAlignment="1">
      <alignment horizontal="center"/>
    </xf>
    <xf numFmtId="0" fontId="15" fillId="0" borderId="1" xfId="0" applyFont="1" applyBorder="1" applyAlignment="1">
      <alignment vertical="center"/>
    </xf>
    <xf numFmtId="0" fontId="8" fillId="0" borderId="1" xfId="0" applyFont="1" applyFill="1" applyBorder="1" applyAlignment="1" applyProtection="1">
      <alignment horizontal="center" vertical="center" wrapText="1"/>
      <protection locked="0"/>
    </xf>
    <xf numFmtId="44" fontId="0" fillId="0" borderId="1" xfId="0" applyNumberFormat="1" applyFont="1" applyFill="1" applyBorder="1" applyAlignment="1" applyProtection="1">
      <alignment horizontal="center"/>
      <protection locked="0"/>
    </xf>
    <xf numFmtId="44" fontId="21" fillId="6" borderId="1" xfId="2" applyFont="1" applyFill="1" applyBorder="1" applyAlignment="1"/>
    <xf numFmtId="0" fontId="0" fillId="6" borderId="1" xfId="0" applyNumberFormat="1" applyFill="1" applyBorder="1" applyAlignment="1">
      <alignment horizontal="center"/>
    </xf>
    <xf numFmtId="44" fontId="21" fillId="8" borderId="4" xfId="2" applyFont="1" applyFill="1" applyBorder="1" applyAlignment="1"/>
    <xf numFmtId="44" fontId="0" fillId="8" borderId="1" xfId="2" applyFont="1" applyFill="1" applyBorder="1" applyAlignment="1">
      <alignment horizontal="center"/>
    </xf>
    <xf numFmtId="0" fontId="0" fillId="8" borderId="1" xfId="0" applyNumberFormat="1" applyFill="1" applyBorder="1" applyAlignment="1">
      <alignment horizontal="center"/>
    </xf>
    <xf numFmtId="0" fontId="2" fillId="3" borderId="0" xfId="0" applyFont="1" applyFill="1" applyBorder="1" applyAlignment="1" applyProtection="1">
      <alignment horizontal="center"/>
      <protection locked="0"/>
    </xf>
    <xf numFmtId="0" fontId="22" fillId="0" borderId="0" xfId="0" applyFont="1" applyFill="1" applyBorder="1" applyAlignment="1" applyProtection="1">
      <alignment wrapText="1"/>
      <protection locked="0"/>
    </xf>
    <xf numFmtId="9" fontId="2" fillId="0" borderId="1" xfId="1" applyFont="1" applyFill="1" applyBorder="1" applyAlignment="1" applyProtection="1">
      <alignment horizontal="center" vertical="center"/>
    </xf>
    <xf numFmtId="0" fontId="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wrapText="1"/>
      <protection locked="0"/>
    </xf>
    <xf numFmtId="0" fontId="11" fillId="0" borderId="1" xfId="0" applyFont="1" applyBorder="1" applyAlignment="1" applyProtection="1">
      <alignment horizontal="center" wrapText="1"/>
      <protection locked="0"/>
    </xf>
    <xf numFmtId="0" fontId="2" fillId="0" borderId="11" xfId="0" applyFont="1" applyFill="1" applyBorder="1" applyAlignment="1" applyProtection="1">
      <alignment horizontal="right" wrapText="1"/>
      <protection locked="0"/>
    </xf>
    <xf numFmtId="0" fontId="10" fillId="0" borderId="2"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3" fillId="0" borderId="0" xfId="0" applyFont="1" applyFill="1" applyAlignment="1" applyProtection="1">
      <alignment horizontal="center" wrapText="1"/>
      <protection locked="0"/>
    </xf>
    <xf numFmtId="0" fontId="4" fillId="0" borderId="0" xfId="0" applyFont="1" applyFill="1" applyAlignment="1" applyProtection="1">
      <protection locked="0"/>
    </xf>
    <xf numFmtId="0" fontId="2" fillId="0" borderId="0" xfId="0" applyFont="1" applyFill="1" applyAlignment="1" applyProtection="1">
      <alignment horizontal="center"/>
      <protection locked="0"/>
    </xf>
    <xf numFmtId="0" fontId="2" fillId="0" borderId="0" xfId="0" applyFont="1" applyFill="1" applyBorder="1" applyAlignment="1" applyProtection="1">
      <alignment horizontal="center" wrapText="1"/>
      <protection locked="0"/>
    </xf>
    <xf numFmtId="44" fontId="2" fillId="3" borderId="0" xfId="2" applyFont="1" applyFill="1" applyBorder="1" applyAlignment="1" applyProtection="1">
      <protection locked="0"/>
    </xf>
    <xf numFmtId="0" fontId="0" fillId="3" borderId="0" xfId="0" applyFill="1" applyAlignment="1" applyProtection="1">
      <protection locked="0"/>
    </xf>
    <xf numFmtId="0" fontId="0" fillId="0" borderId="0" xfId="0" applyFont="1" applyFill="1" applyAlignment="1" applyProtection="1">
      <alignment horizontal="right" wrapText="1"/>
      <protection locked="0"/>
    </xf>
    <xf numFmtId="0" fontId="0" fillId="0" borderId="0" xfId="0" applyFont="1" applyFill="1" applyAlignment="1" applyProtection="1">
      <protection locked="0"/>
    </xf>
    <xf numFmtId="0" fontId="0" fillId="0" borderId="0" xfId="0" applyFill="1" applyAlignment="1" applyProtection="1">
      <alignment horizontal="right" wrapText="1"/>
      <protection locked="0"/>
    </xf>
    <xf numFmtId="0" fontId="0" fillId="0" borderId="0" xfId="0" applyFill="1" applyAlignment="1" applyProtection="1">
      <protection locked="0"/>
    </xf>
    <xf numFmtId="0" fontId="7" fillId="0" borderId="1" xfId="0" applyFont="1" applyFill="1" applyBorder="1" applyAlignment="1" applyProtection="1">
      <alignment horizontal="center" wrapText="1"/>
      <protection locked="0"/>
    </xf>
    <xf numFmtId="0" fontId="0" fillId="0" borderId="1" xfId="0" applyFill="1" applyBorder="1" applyAlignment="1" applyProtection="1">
      <alignment horizontal="center" wrapText="1"/>
      <protection locked="0"/>
    </xf>
    <xf numFmtId="0" fontId="0" fillId="0" borderId="1" xfId="0" applyBorder="1" applyAlignment="1">
      <alignment wrapText="1"/>
    </xf>
    <xf numFmtId="0" fontId="0" fillId="0" borderId="7" xfId="0" applyFill="1" applyBorder="1" applyAlignment="1" applyProtection="1">
      <alignment horizontal="left" wrapText="1"/>
      <protection locked="0"/>
    </xf>
    <xf numFmtId="0" fontId="0" fillId="0" borderId="7" xfId="0" applyFill="1" applyBorder="1" applyAlignment="1" applyProtection="1">
      <alignment wrapText="1"/>
      <protection locked="0"/>
    </xf>
    <xf numFmtId="0" fontId="7" fillId="0" borderId="0" xfId="0" applyFont="1" applyFill="1" applyAlignment="1" applyProtection="1">
      <alignment wrapText="1"/>
      <protection locked="0"/>
    </xf>
    <xf numFmtId="0" fontId="0" fillId="0" borderId="0" xfId="0" applyFill="1" applyAlignment="1" applyProtection="1">
      <alignment horizontal="left" wrapText="1"/>
      <protection locked="0"/>
    </xf>
    <xf numFmtId="0" fontId="2" fillId="0" borderId="0" xfId="0" applyFont="1" applyFill="1" applyAlignment="1" applyProtection="1">
      <alignment horizontal="right" wrapText="1"/>
      <protection locked="0"/>
    </xf>
    <xf numFmtId="0" fontId="0" fillId="0" borderId="0" xfId="0" applyFill="1" applyAlignment="1" applyProtection="1">
      <alignment wrapText="1"/>
      <protection locked="0"/>
    </xf>
    <xf numFmtId="0" fontId="7" fillId="0" borderId="6" xfId="0" applyFont="1" applyFill="1" applyBorder="1" applyAlignment="1" applyProtection="1">
      <alignment horizontal="center" wrapText="1"/>
      <protection locked="0"/>
    </xf>
    <xf numFmtId="0" fontId="0" fillId="0" borderId="6" xfId="0" applyFill="1" applyBorder="1" applyAlignment="1" applyProtection="1">
      <alignment horizontal="center" wrapText="1"/>
      <protection locked="0"/>
    </xf>
    <xf numFmtId="0" fontId="0" fillId="0" borderId="6" xfId="0" applyBorder="1" applyAlignment="1">
      <alignment wrapText="1"/>
    </xf>
    <xf numFmtId="0" fontId="0" fillId="0" borderId="0" xfId="0" applyFont="1" applyFill="1" applyAlignment="1" applyProtection="1">
      <alignment horizontal="center" wrapText="1"/>
      <protection locked="0"/>
    </xf>
    <xf numFmtId="0" fontId="2" fillId="0" borderId="0" xfId="0" applyFont="1" applyFill="1" applyAlignment="1" applyProtection="1">
      <alignment horizontal="center" wrapText="1"/>
      <protection locked="0"/>
    </xf>
    <xf numFmtId="9" fontId="2" fillId="0" borderId="2" xfId="1" applyFont="1" applyFill="1" applyBorder="1" applyAlignment="1" applyProtection="1">
      <alignment horizontal="center" vertical="center"/>
    </xf>
    <xf numFmtId="9" fontId="2" fillId="0" borderId="4" xfId="1" applyFont="1" applyFill="1" applyBorder="1" applyAlignment="1" applyProtection="1">
      <alignment horizontal="center" vertical="center"/>
    </xf>
    <xf numFmtId="0" fontId="2"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9" fontId="2" fillId="0" borderId="3" xfId="1" applyFont="1" applyFill="1" applyBorder="1" applyAlignment="1" applyProtection="1">
      <alignment horizontal="center" vertical="center"/>
    </xf>
    <xf numFmtId="2" fontId="2" fillId="0" borderId="2" xfId="0" applyNumberFormat="1" applyFont="1" applyFill="1" applyBorder="1" applyAlignment="1" applyProtection="1">
      <alignment horizontal="center" vertical="center"/>
    </xf>
    <xf numFmtId="2" fontId="2" fillId="0" borderId="3" xfId="0" applyNumberFormat="1" applyFont="1" applyFill="1" applyBorder="1" applyAlignment="1" applyProtection="1">
      <alignment horizontal="center" vertical="center"/>
    </xf>
    <xf numFmtId="2" fontId="2" fillId="0" borderId="4" xfId="0" applyNumberFormat="1" applyFont="1" applyFill="1" applyBorder="1" applyAlignment="1" applyProtection="1">
      <alignment horizontal="center" vertical="center"/>
    </xf>
    <xf numFmtId="9" fontId="2" fillId="0" borderId="1" xfId="1" applyFont="1" applyFill="1" applyBorder="1" applyAlignment="1" applyProtection="1">
      <alignment horizontal="center" vertical="center"/>
    </xf>
    <xf numFmtId="0" fontId="0" fillId="0"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2" fillId="0" borderId="1" xfId="0" applyFont="1" applyFill="1" applyBorder="1" applyAlignment="1" applyProtection="1">
      <alignment horizontal="center" vertical="center"/>
    </xf>
    <xf numFmtId="0" fontId="0" fillId="0" borderId="1" xfId="0" applyBorder="1" applyAlignment="1">
      <alignment horizontal="center" vertical="center"/>
    </xf>
    <xf numFmtId="0" fontId="0" fillId="3" borderId="2" xfId="0" applyFont="1" applyFill="1" applyBorder="1" applyAlignment="1" applyProtection="1">
      <alignment horizontal="center" vertical="center"/>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10" fillId="0" borderId="0" xfId="0" applyFont="1" applyFill="1" applyAlignment="1" applyProtection="1">
      <alignment wrapText="1"/>
      <protection locked="0"/>
    </xf>
    <xf numFmtId="0" fontId="11" fillId="0" borderId="0" xfId="0" applyFont="1" applyFill="1" applyAlignment="1" applyProtection="1">
      <alignment wrapText="1"/>
      <protection locked="0"/>
    </xf>
    <xf numFmtId="0" fontId="3" fillId="0" borderId="0" xfId="0" applyFont="1" applyFill="1" applyAlignment="1" applyProtection="1">
      <alignment horizontal="right"/>
      <protection locked="0"/>
    </xf>
    <xf numFmtId="0" fontId="0" fillId="0" borderId="0" xfId="0" applyFill="1" applyAlignment="1" applyProtection="1">
      <alignment horizontal="right"/>
      <protection locked="0"/>
    </xf>
    <xf numFmtId="0" fontId="0" fillId="0" borderId="8" xfId="0" applyFill="1" applyBorder="1" applyAlignment="1" applyProtection="1">
      <alignment horizontal="right"/>
      <protection locked="0"/>
    </xf>
    <xf numFmtId="0" fontId="0" fillId="0" borderId="1" xfId="0" applyFill="1" applyBorder="1" applyAlignment="1" applyProtection="1">
      <alignment wrapText="1"/>
      <protection locked="0"/>
    </xf>
    <xf numFmtId="0" fontId="3" fillId="0" borderId="0" xfId="0" applyFont="1" applyFill="1" applyAlignment="1" applyProtection="1">
      <alignment horizontal="center"/>
      <protection locked="0"/>
    </xf>
    <xf numFmtId="0" fontId="0" fillId="0" borderId="0" xfId="0" applyFill="1" applyAlignment="1" applyProtection="1">
      <alignment horizontal="center"/>
      <protection locked="0"/>
    </xf>
    <xf numFmtId="0" fontId="4" fillId="0" borderId="0" xfId="0" applyFont="1" applyAlignment="1">
      <alignment horizontal="center" wrapText="1"/>
    </xf>
    <xf numFmtId="0" fontId="0" fillId="0" borderId="0" xfId="0" applyAlignment="1">
      <alignment wrapText="1"/>
    </xf>
    <xf numFmtId="0" fontId="3" fillId="0" borderId="6" xfId="0" applyFont="1" applyBorder="1" applyAlignment="1">
      <alignment horizontal="center" wrapText="1"/>
    </xf>
    <xf numFmtId="0" fontId="0" fillId="0" borderId="6" xfId="0" applyBorder="1" applyAlignment="1">
      <alignment horizontal="center"/>
    </xf>
    <xf numFmtId="0" fontId="0" fillId="0" borderId="0" xfId="0" applyAlignment="1">
      <alignment horizontal="right"/>
    </xf>
    <xf numFmtId="0" fontId="0" fillId="0" borderId="0" xfId="0" applyAlignment="1">
      <alignment horizontal="center" vertical="center" wrapText="1"/>
    </xf>
    <xf numFmtId="0" fontId="0" fillId="0" borderId="16" xfId="0" applyBorder="1" applyAlignment="1">
      <alignment wrapText="1"/>
    </xf>
    <xf numFmtId="0" fontId="0" fillId="0" borderId="0" xfId="0" applyBorder="1" applyAlignment="1">
      <alignment wrapText="1"/>
    </xf>
    <xf numFmtId="0" fontId="0" fillId="0" borderId="8"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2" xfId="0" applyBorder="1" applyAlignment="1">
      <alignment wrapText="1"/>
    </xf>
    <xf numFmtId="0" fontId="0" fillId="0" borderId="19" xfId="0" applyBorder="1" applyAlignment="1">
      <alignment horizontal="center" wrapText="1"/>
    </xf>
    <xf numFmtId="0" fontId="0" fillId="0" borderId="0" xfId="0" applyAlignment="1">
      <alignment horizontal="left" vertical="center" wrapText="1"/>
    </xf>
    <xf numFmtId="0" fontId="11" fillId="0" borderId="0" xfId="0" applyFont="1" applyAlignment="1">
      <alignment wrapText="1"/>
    </xf>
    <xf numFmtId="0" fontId="0" fillId="0" borderId="0" xfId="0" applyAlignment="1">
      <alignment vertical="center" wrapText="1"/>
    </xf>
    <xf numFmtId="0" fontId="3" fillId="0" borderId="0" xfId="0" applyFont="1" applyAlignment="1">
      <alignment horizontal="center" vertical="center" wrapText="1"/>
    </xf>
    <xf numFmtId="0" fontId="7" fillId="0" borderId="0" xfId="0" applyFont="1" applyAlignment="1">
      <alignment horizontal="center" wrapText="1"/>
    </xf>
    <xf numFmtId="0" fontId="3" fillId="0" borderId="5" xfId="0" applyFont="1" applyBorder="1" applyAlignment="1">
      <alignment wrapText="1"/>
    </xf>
    <xf numFmtId="0" fontId="3" fillId="0" borderId="15" xfId="0" applyFont="1" applyBorder="1" applyAlignment="1">
      <alignment wrapText="1"/>
    </xf>
    <xf numFmtId="0" fontId="3" fillId="0" borderId="13" xfId="0" applyFont="1" applyBorder="1" applyAlignment="1">
      <alignment wrapText="1"/>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8"/>
  <sheetViews>
    <sheetView tabSelected="1" zoomScaleNormal="100" workbookViewId="0">
      <selection activeCell="B52" sqref="B52"/>
    </sheetView>
  </sheetViews>
  <sheetFormatPr defaultColWidth="9.140625" defaultRowHeight="15" x14ac:dyDescent="0.25"/>
  <cols>
    <col min="1" max="1" width="29.42578125" style="84" customWidth="1"/>
    <col min="2" max="2" width="13.5703125" style="20" customWidth="1"/>
    <col min="3" max="3" width="9.42578125" style="20" bestFit="1" customWidth="1"/>
    <col min="4" max="5" width="11.42578125" style="20" customWidth="1"/>
    <col min="6" max="6" width="9.42578125" style="20" bestFit="1" customWidth="1"/>
    <col min="7" max="7" width="10" style="20" bestFit="1" customWidth="1"/>
    <col min="8" max="8" width="29.28515625" style="20" customWidth="1"/>
    <col min="9" max="16384" width="9.140625" style="20"/>
  </cols>
  <sheetData>
    <row r="1" spans="1:7" ht="18.75" x14ac:dyDescent="0.3">
      <c r="A1" s="210" t="s">
        <v>0</v>
      </c>
      <c r="B1" s="210"/>
      <c r="C1" s="210"/>
      <c r="D1" s="210"/>
      <c r="E1" s="210"/>
      <c r="F1" s="211"/>
      <c r="G1" s="211"/>
    </row>
    <row r="2" spans="1:7" ht="18.75" x14ac:dyDescent="0.3">
      <c r="A2" s="210" t="s">
        <v>105</v>
      </c>
      <c r="B2" s="210"/>
      <c r="C2" s="210"/>
      <c r="D2" s="210"/>
      <c r="E2" s="210"/>
      <c r="F2" s="211"/>
      <c r="G2" s="211"/>
    </row>
    <row r="3" spans="1:7" ht="18.75" x14ac:dyDescent="0.3">
      <c r="A3" s="210" t="s">
        <v>1</v>
      </c>
      <c r="B3" s="210"/>
      <c r="C3" s="210"/>
      <c r="D3" s="210"/>
      <c r="E3" s="210"/>
      <c r="F3" s="211"/>
      <c r="G3" s="211"/>
    </row>
    <row r="4" spans="1:7" x14ac:dyDescent="0.25">
      <c r="A4" s="21" t="s">
        <v>2</v>
      </c>
      <c r="B4" s="161"/>
      <c r="C4" s="161"/>
      <c r="D4" s="161"/>
      <c r="E4" s="161"/>
      <c r="F4" s="162"/>
      <c r="G4" s="162"/>
    </row>
    <row r="5" spans="1:7" x14ac:dyDescent="0.25">
      <c r="A5" s="21" t="s">
        <v>3</v>
      </c>
      <c r="B5" s="161"/>
      <c r="C5" s="161"/>
      <c r="D5" s="161"/>
      <c r="E5" s="161"/>
      <c r="F5" s="162"/>
      <c r="G5" s="162"/>
    </row>
    <row r="6" spans="1:7" ht="15.75" thickBot="1" x14ac:dyDescent="0.3">
      <c r="A6" s="21" t="s">
        <v>4</v>
      </c>
      <c r="B6" s="22">
        <v>42736</v>
      </c>
      <c r="C6" s="212" t="s">
        <v>5</v>
      </c>
      <c r="D6" s="212"/>
      <c r="E6" s="22">
        <v>43100</v>
      </c>
    </row>
    <row r="7" spans="1:7" ht="25.5" thickBot="1" x14ac:dyDescent="0.3">
      <c r="A7" s="21" t="s">
        <v>115</v>
      </c>
      <c r="B7" s="214">
        <f>'PSH FISCAL'!B4</f>
        <v>0</v>
      </c>
      <c r="C7" s="215"/>
      <c r="D7" s="215"/>
      <c r="E7" s="200" t="s">
        <v>200</v>
      </c>
      <c r="F7" s="157"/>
    </row>
    <row r="8" spans="1:7" ht="15" customHeight="1" x14ac:dyDescent="0.25">
      <c r="A8" s="21" t="s">
        <v>6</v>
      </c>
      <c r="B8" s="199"/>
      <c r="C8" s="199"/>
      <c r="D8" s="161"/>
      <c r="E8" s="161"/>
    </row>
    <row r="9" spans="1:7" s="26" customFormat="1" ht="8.25" customHeight="1" x14ac:dyDescent="0.25">
      <c r="A9" s="23"/>
      <c r="B9" s="24"/>
      <c r="C9" s="24"/>
      <c r="D9" s="25"/>
      <c r="E9" s="25"/>
    </row>
    <row r="10" spans="1:7" ht="42" customHeight="1" x14ac:dyDescent="0.25">
      <c r="A10" s="27" t="s">
        <v>7</v>
      </c>
      <c r="B10" s="28"/>
      <c r="C10" s="29"/>
      <c r="D10" s="216" t="s">
        <v>8</v>
      </c>
      <c r="E10" s="217"/>
      <c r="F10" s="28"/>
    </row>
    <row r="11" spans="1:7" ht="33.75" customHeight="1" x14ac:dyDescent="0.25">
      <c r="A11" s="30" t="s">
        <v>9</v>
      </c>
      <c r="B11" s="31"/>
      <c r="C11" s="29"/>
      <c r="D11" s="218" t="s">
        <v>10</v>
      </c>
      <c r="E11" s="219"/>
      <c r="F11" s="28"/>
    </row>
    <row r="12" spans="1:7" ht="17.25" customHeight="1" x14ac:dyDescent="0.25">
      <c r="A12" s="213" t="s">
        <v>11</v>
      </c>
      <c r="B12" s="213"/>
      <c r="C12" s="213"/>
      <c r="D12" s="213"/>
      <c r="E12" s="213"/>
      <c r="F12" s="213"/>
      <c r="G12" s="213"/>
    </row>
    <row r="13" spans="1:7" ht="45.6" customHeight="1" x14ac:dyDescent="0.25">
      <c r="A13" s="32"/>
      <c r="B13" s="203" t="s">
        <v>12</v>
      </c>
      <c r="C13" s="204"/>
      <c r="D13" s="32"/>
      <c r="E13" s="203" t="s">
        <v>13</v>
      </c>
      <c r="F13" s="204"/>
      <c r="G13" s="32"/>
    </row>
    <row r="14" spans="1:7" ht="54.75" customHeight="1" x14ac:dyDescent="0.25">
      <c r="A14" s="33" t="s">
        <v>14</v>
      </c>
      <c r="B14" s="34" t="s">
        <v>15</v>
      </c>
      <c r="C14" s="35"/>
      <c r="D14" s="36"/>
      <c r="E14" s="34" t="s">
        <v>16</v>
      </c>
      <c r="F14" s="37"/>
    </row>
    <row r="15" spans="1:7" ht="27" customHeight="1" x14ac:dyDescent="0.25">
      <c r="A15" s="205" t="s">
        <v>17</v>
      </c>
      <c r="B15" s="206" t="s">
        <v>18</v>
      </c>
      <c r="C15" s="208"/>
      <c r="D15" s="36"/>
      <c r="E15" s="38" t="s">
        <v>18</v>
      </c>
      <c r="F15" s="39"/>
    </row>
    <row r="16" spans="1:7" ht="27" customHeight="1" x14ac:dyDescent="0.25">
      <c r="A16" s="205"/>
      <c r="B16" s="207"/>
      <c r="C16" s="209"/>
      <c r="D16" s="40"/>
      <c r="E16" s="38" t="s">
        <v>19</v>
      </c>
      <c r="F16" s="39"/>
    </row>
    <row r="17" spans="1:7" ht="5.25" customHeight="1" x14ac:dyDescent="0.25">
      <c r="A17" s="33"/>
      <c r="B17" s="41"/>
      <c r="C17" s="42"/>
      <c r="D17" s="40"/>
      <c r="E17" s="41"/>
      <c r="F17" s="42"/>
    </row>
    <row r="18" spans="1:7" ht="21.75" customHeight="1" x14ac:dyDescent="0.25">
      <c r="A18" s="33"/>
      <c r="B18" s="236" t="s">
        <v>20</v>
      </c>
      <c r="C18" s="237"/>
      <c r="D18" s="40"/>
      <c r="E18" s="236" t="s">
        <v>21</v>
      </c>
      <c r="F18" s="237"/>
    </row>
    <row r="19" spans="1:7" ht="27" customHeight="1" x14ac:dyDescent="0.25">
      <c r="A19" s="43" t="s">
        <v>22</v>
      </c>
      <c r="B19" s="44" t="s">
        <v>20</v>
      </c>
      <c r="C19" s="45"/>
      <c r="D19" s="46"/>
      <c r="E19" s="44" t="s">
        <v>21</v>
      </c>
      <c r="F19" s="45"/>
    </row>
    <row r="20" spans="1:7" ht="23.25" customHeight="1" x14ac:dyDescent="0.25">
      <c r="A20" s="43" t="s">
        <v>190</v>
      </c>
      <c r="B20" s="172" t="s">
        <v>191</v>
      </c>
      <c r="C20" s="48"/>
      <c r="D20" s="46"/>
      <c r="E20" s="172" t="s">
        <v>192</v>
      </c>
      <c r="F20" s="45"/>
    </row>
    <row r="21" spans="1:7" ht="27" customHeight="1" x14ac:dyDescent="0.25">
      <c r="A21" s="43" t="s">
        <v>23</v>
      </c>
      <c r="B21" s="47" t="s">
        <v>24</v>
      </c>
      <c r="C21" s="48"/>
      <c r="D21" s="46"/>
      <c r="E21" s="44" t="s">
        <v>25</v>
      </c>
      <c r="F21" s="45"/>
    </row>
    <row r="22" spans="1:7" ht="45.75" customHeight="1" x14ac:dyDescent="0.25">
      <c r="A22" s="253" t="s">
        <v>116</v>
      </c>
      <c r="B22" s="254"/>
      <c r="C22" s="254"/>
      <c r="D22" s="254"/>
      <c r="E22" s="254"/>
      <c r="F22" s="254"/>
      <c r="G22" s="254"/>
    </row>
    <row r="23" spans="1:7" ht="61.5" x14ac:dyDescent="0.3">
      <c r="A23" s="49" t="s">
        <v>26</v>
      </c>
      <c r="B23" s="50" t="s">
        <v>27</v>
      </c>
      <c r="C23" s="50" t="s">
        <v>28</v>
      </c>
      <c r="D23" s="51" t="s">
        <v>29</v>
      </c>
      <c r="E23" s="51" t="s">
        <v>30</v>
      </c>
      <c r="F23" s="51" t="s">
        <v>31</v>
      </c>
      <c r="G23" s="51" t="s">
        <v>32</v>
      </c>
    </row>
    <row r="24" spans="1:7" ht="50.1" customHeight="1" x14ac:dyDescent="0.25">
      <c r="A24" s="52" t="s">
        <v>33</v>
      </c>
      <c r="B24" s="53"/>
      <c r="C24" s="89" t="e">
        <f>B24/B10</f>
        <v>#DIV/0!</v>
      </c>
      <c r="D24" s="39"/>
      <c r="E24" s="90">
        <v>0.75</v>
      </c>
      <c r="F24" s="242">
        <f>(D24*E24)+(D25*E25)+(D26*E26)+(D27*E27)</f>
        <v>0</v>
      </c>
      <c r="G24" s="245" t="e">
        <f>F24/F94</f>
        <v>#DIV/0!</v>
      </c>
    </row>
    <row r="25" spans="1:7" ht="50.1" customHeight="1" x14ac:dyDescent="0.25">
      <c r="A25" s="52" t="s">
        <v>34</v>
      </c>
      <c r="B25" s="53"/>
      <c r="C25" s="89" t="e">
        <f>B25/B10</f>
        <v>#DIV/0!</v>
      </c>
      <c r="D25" s="39"/>
      <c r="E25" s="90">
        <v>0.75</v>
      </c>
      <c r="F25" s="243"/>
      <c r="G25" s="245"/>
    </row>
    <row r="26" spans="1:7" ht="50.1" customHeight="1" x14ac:dyDescent="0.25">
      <c r="A26" s="52" t="s">
        <v>35</v>
      </c>
      <c r="B26" s="53"/>
      <c r="C26" s="89" t="e">
        <f>B26/B10</f>
        <v>#DIV/0!</v>
      </c>
      <c r="D26" s="39"/>
      <c r="E26" s="90">
        <v>0.75</v>
      </c>
      <c r="F26" s="243"/>
      <c r="G26" s="245"/>
    </row>
    <row r="27" spans="1:7" ht="50.1" customHeight="1" x14ac:dyDescent="0.25">
      <c r="A27" s="52" t="s">
        <v>36</v>
      </c>
      <c r="B27" s="53"/>
      <c r="C27" s="89" t="e">
        <f>B27/B10</f>
        <v>#DIV/0!</v>
      </c>
      <c r="D27" s="39"/>
      <c r="E27" s="90">
        <v>0.75</v>
      </c>
      <c r="F27" s="244"/>
      <c r="G27" s="245"/>
    </row>
    <row r="28" spans="1:7" ht="8.25" customHeight="1" x14ac:dyDescent="0.25">
      <c r="A28" s="54"/>
      <c r="B28" s="54"/>
      <c r="C28" s="54"/>
      <c r="D28" s="40"/>
      <c r="E28" s="40"/>
      <c r="F28" s="40"/>
    </row>
    <row r="29" spans="1:7" ht="56.25" customHeight="1" thickBot="1" x14ac:dyDescent="0.35">
      <c r="A29" s="55" t="s">
        <v>37</v>
      </c>
      <c r="B29" s="50" t="s">
        <v>38</v>
      </c>
      <c r="C29" s="50" t="s">
        <v>28</v>
      </c>
      <c r="D29" s="51" t="s">
        <v>29</v>
      </c>
      <c r="E29" s="51" t="s">
        <v>30</v>
      </c>
      <c r="F29" s="51" t="s">
        <v>31</v>
      </c>
      <c r="G29" s="51" t="s">
        <v>32</v>
      </c>
    </row>
    <row r="30" spans="1:7" ht="60" customHeight="1" thickBot="1" x14ac:dyDescent="0.3">
      <c r="A30" s="52" t="s">
        <v>39</v>
      </c>
      <c r="B30" s="107"/>
      <c r="C30" s="108" t="e">
        <f>B30/C19</f>
        <v>#DIV/0!</v>
      </c>
      <c r="D30" s="109"/>
      <c r="E30" s="110">
        <v>3</v>
      </c>
      <c r="F30" s="111">
        <f>E30*D30</f>
        <v>0</v>
      </c>
      <c r="G30" s="112"/>
    </row>
    <row r="31" spans="1:7" ht="60" customHeight="1" thickBot="1" x14ac:dyDescent="0.3">
      <c r="A31" s="52" t="s">
        <v>40</v>
      </c>
      <c r="B31" s="113"/>
      <c r="C31" s="108" t="e">
        <f>B31/(C19+F19)</f>
        <v>#DIV/0!</v>
      </c>
      <c r="D31" s="109"/>
      <c r="E31" s="110">
        <v>4</v>
      </c>
      <c r="F31" s="114">
        <f>E31*D31</f>
        <v>0</v>
      </c>
      <c r="G31" s="114"/>
    </row>
    <row r="32" spans="1:7" ht="8.25" customHeight="1" x14ac:dyDescent="0.25">
      <c r="A32" s="36"/>
      <c r="B32" s="36"/>
      <c r="C32" s="36"/>
      <c r="D32" s="40"/>
      <c r="E32" s="40"/>
      <c r="F32" s="40"/>
    </row>
    <row r="33" spans="1:7" ht="75" x14ac:dyDescent="0.3">
      <c r="A33" s="55" t="s">
        <v>117</v>
      </c>
      <c r="B33" s="50" t="s">
        <v>41</v>
      </c>
      <c r="C33" s="50" t="s">
        <v>42</v>
      </c>
      <c r="D33" s="51" t="s">
        <v>29</v>
      </c>
      <c r="E33" s="51" t="s">
        <v>30</v>
      </c>
      <c r="F33" s="51" t="s">
        <v>31</v>
      </c>
      <c r="G33" s="51" t="s">
        <v>32</v>
      </c>
    </row>
    <row r="34" spans="1:7" ht="80.25" customHeight="1" x14ac:dyDescent="0.25">
      <c r="A34" s="57" t="s">
        <v>106</v>
      </c>
      <c r="B34" s="58"/>
      <c r="C34" s="91" t="e">
        <f>B34/C21</f>
        <v>#DIV/0!</v>
      </c>
      <c r="D34" s="39"/>
      <c r="E34" s="90">
        <v>0.75</v>
      </c>
      <c r="F34" s="238">
        <f>(D34*E34)+(D35*E35)+(D36*E36)+(D37*E37)</f>
        <v>0</v>
      </c>
      <c r="G34" s="234" t="e">
        <f>F34/F94</f>
        <v>#DIV/0!</v>
      </c>
    </row>
    <row r="35" spans="1:7" ht="81" customHeight="1" x14ac:dyDescent="0.25">
      <c r="A35" s="57" t="s">
        <v>43</v>
      </c>
      <c r="B35" s="58"/>
      <c r="C35" s="91" t="e">
        <f>B35/C21</f>
        <v>#DIV/0!</v>
      </c>
      <c r="D35" s="39"/>
      <c r="E35" s="90">
        <v>0.75</v>
      </c>
      <c r="F35" s="239"/>
      <c r="G35" s="241"/>
    </row>
    <row r="36" spans="1:7" ht="75.75" customHeight="1" x14ac:dyDescent="0.25">
      <c r="A36" s="57" t="s">
        <v>44</v>
      </c>
      <c r="B36" s="53"/>
      <c r="C36" s="92" t="e">
        <f>B36/C19</f>
        <v>#DIV/0!</v>
      </c>
      <c r="D36" s="39"/>
      <c r="E36" s="90">
        <v>0.75</v>
      </c>
      <c r="F36" s="239"/>
      <c r="G36" s="241"/>
    </row>
    <row r="37" spans="1:7" ht="78.75" customHeight="1" x14ac:dyDescent="0.25">
      <c r="A37" s="59" t="s">
        <v>45</v>
      </c>
      <c r="B37" s="53"/>
      <c r="C37" s="92" t="e">
        <f>B37/C21</f>
        <v>#DIV/0!</v>
      </c>
      <c r="D37" s="39"/>
      <c r="E37" s="90">
        <v>0.75</v>
      </c>
      <c r="F37" s="240"/>
      <c r="G37" s="235"/>
    </row>
    <row r="38" spans="1:7" ht="8.25" customHeight="1" x14ac:dyDescent="0.25">
      <c r="A38" s="36"/>
      <c r="B38" s="60"/>
      <c r="C38" s="60"/>
      <c r="D38" s="40"/>
      <c r="E38" s="40"/>
      <c r="F38" s="40"/>
    </row>
    <row r="39" spans="1:7" ht="93.75" x14ac:dyDescent="0.3">
      <c r="A39" s="55" t="s">
        <v>118</v>
      </c>
      <c r="B39" s="50" t="s">
        <v>41</v>
      </c>
      <c r="C39" s="50" t="s">
        <v>42</v>
      </c>
      <c r="D39" s="51" t="s">
        <v>29</v>
      </c>
      <c r="E39" s="51" t="s">
        <v>30</v>
      </c>
      <c r="F39" s="51" t="s">
        <v>31</v>
      </c>
      <c r="G39" s="51" t="s">
        <v>32</v>
      </c>
    </row>
    <row r="40" spans="1:7" ht="85.5" customHeight="1" x14ac:dyDescent="0.25">
      <c r="A40" s="57" t="s">
        <v>107</v>
      </c>
      <c r="B40" s="58"/>
      <c r="C40" s="91" t="e">
        <f>B40/(C21+F21)</f>
        <v>#DIV/0!</v>
      </c>
      <c r="D40" s="39"/>
      <c r="E40" s="90">
        <v>0.75</v>
      </c>
      <c r="F40" s="238">
        <f>(D40*E40)+(D41*E41)+(D42*E42)+(D43*E43)</f>
        <v>0</v>
      </c>
      <c r="G40" s="234" t="e">
        <f>F40/F95</f>
        <v>#DIV/0!</v>
      </c>
    </row>
    <row r="41" spans="1:7" ht="75.75" customHeight="1" x14ac:dyDescent="0.25">
      <c r="A41" s="57" t="s">
        <v>43</v>
      </c>
      <c r="B41" s="58"/>
      <c r="C41" s="91" t="e">
        <f>B41/($C$21+$F$21)</f>
        <v>#DIV/0!</v>
      </c>
      <c r="D41" s="39"/>
      <c r="E41" s="90">
        <v>0.75</v>
      </c>
      <c r="F41" s="239"/>
      <c r="G41" s="241"/>
    </row>
    <row r="42" spans="1:7" ht="79.5" customHeight="1" x14ac:dyDescent="0.25">
      <c r="A42" s="57" t="s">
        <v>44</v>
      </c>
      <c r="B42" s="53"/>
      <c r="C42" s="91" t="e">
        <f>B42/($C$19+$F$19)</f>
        <v>#DIV/0!</v>
      </c>
      <c r="D42" s="39"/>
      <c r="E42" s="90">
        <v>0.75</v>
      </c>
      <c r="F42" s="239"/>
      <c r="G42" s="241"/>
    </row>
    <row r="43" spans="1:7" ht="83.25" customHeight="1" x14ac:dyDescent="0.25">
      <c r="A43" s="59" t="s">
        <v>45</v>
      </c>
      <c r="B43" s="53"/>
      <c r="C43" s="91" t="e">
        <f>B43/($C$21+$F$21)</f>
        <v>#DIV/0!</v>
      </c>
      <c r="D43" s="39"/>
      <c r="E43" s="90">
        <v>0.75</v>
      </c>
      <c r="F43" s="240"/>
      <c r="G43" s="235"/>
    </row>
    <row r="44" spans="1:7" ht="9" customHeight="1" x14ac:dyDescent="0.25">
      <c r="A44" s="59"/>
      <c r="B44" s="122"/>
      <c r="C44" s="120"/>
      <c r="D44" s="42"/>
      <c r="E44" s="121"/>
      <c r="F44" s="118"/>
      <c r="G44" s="119"/>
    </row>
    <row r="45" spans="1:7" ht="56.25" customHeight="1" x14ac:dyDescent="0.3">
      <c r="A45" s="55" t="s">
        <v>119</v>
      </c>
      <c r="B45" s="50" t="s">
        <v>38</v>
      </c>
      <c r="C45" s="50" t="s">
        <v>46</v>
      </c>
      <c r="D45" s="51" t="s">
        <v>29</v>
      </c>
      <c r="E45" s="51" t="s">
        <v>30</v>
      </c>
      <c r="F45" s="51" t="s">
        <v>31</v>
      </c>
      <c r="G45" s="51" t="s">
        <v>32</v>
      </c>
    </row>
    <row r="46" spans="1:7" ht="97.5" customHeight="1" x14ac:dyDescent="0.25">
      <c r="A46" s="52" t="s">
        <v>184</v>
      </c>
      <c r="B46" s="128"/>
      <c r="C46" s="130" t="s">
        <v>189</v>
      </c>
      <c r="D46" s="128"/>
      <c r="E46" s="129">
        <v>1</v>
      </c>
      <c r="F46" s="129">
        <f>E46*D46</f>
        <v>0</v>
      </c>
      <c r="G46" s="129"/>
    </row>
    <row r="47" spans="1:7" ht="84" customHeight="1" x14ac:dyDescent="0.25">
      <c r="A47" s="61" t="s">
        <v>47</v>
      </c>
      <c r="B47" s="56"/>
      <c r="C47" s="89" t="e">
        <f t="shared" ref="C47" si="0">B47/($C$19+$F$19)</f>
        <v>#DIV/0!</v>
      </c>
      <c r="D47" s="39"/>
      <c r="E47" s="90">
        <v>2</v>
      </c>
      <c r="F47" s="115">
        <f>E47*D47</f>
        <v>0</v>
      </c>
      <c r="G47" s="106"/>
    </row>
    <row r="48" spans="1:7" ht="8.25" customHeight="1" x14ac:dyDescent="0.25">
      <c r="A48" s="36"/>
      <c r="B48" s="60"/>
      <c r="C48" s="60"/>
      <c r="D48" s="40"/>
      <c r="E48" s="40"/>
      <c r="F48" s="40"/>
    </row>
    <row r="49" spans="1:7" ht="56.25" customHeight="1" x14ac:dyDescent="0.3">
      <c r="A49" s="55" t="s">
        <v>48</v>
      </c>
      <c r="B49" s="50" t="s">
        <v>49</v>
      </c>
      <c r="C49" s="50" t="s">
        <v>42</v>
      </c>
      <c r="D49" s="51" t="s">
        <v>29</v>
      </c>
      <c r="E49" s="51" t="s">
        <v>30</v>
      </c>
      <c r="F49" s="51" t="s">
        <v>31</v>
      </c>
      <c r="G49" s="51" t="s">
        <v>32</v>
      </c>
    </row>
    <row r="50" spans="1:7" ht="100.9" customHeight="1" x14ac:dyDescent="0.25">
      <c r="A50" s="52" t="s">
        <v>50</v>
      </c>
      <c r="B50" s="53">
        <v>0</v>
      </c>
      <c r="C50" s="89" t="e">
        <f>B50/C19</f>
        <v>#DIV/0!</v>
      </c>
      <c r="D50" s="62"/>
      <c r="E50" s="90">
        <v>1</v>
      </c>
      <c r="F50" s="93">
        <f>D50*E50</f>
        <v>0</v>
      </c>
      <c r="G50" s="94" t="e">
        <f>F50/F94</f>
        <v>#DIV/0!</v>
      </c>
    </row>
    <row r="51" spans="1:7" ht="8.25" customHeight="1" x14ac:dyDescent="0.25">
      <c r="A51" s="36"/>
      <c r="B51" s="60"/>
      <c r="C51" s="60"/>
      <c r="D51" s="40"/>
      <c r="E51" s="40"/>
      <c r="F51" s="40"/>
    </row>
    <row r="52" spans="1:7" ht="56.25" customHeight="1" x14ac:dyDescent="0.3">
      <c r="A52" s="63" t="s">
        <v>51</v>
      </c>
      <c r="B52" s="50" t="s">
        <v>202</v>
      </c>
      <c r="C52" s="50" t="s">
        <v>42</v>
      </c>
      <c r="D52" s="51" t="s">
        <v>29</v>
      </c>
      <c r="E52" s="51" t="s">
        <v>30</v>
      </c>
      <c r="F52" s="51" t="s">
        <v>31</v>
      </c>
      <c r="G52" s="51" t="s">
        <v>32</v>
      </c>
    </row>
    <row r="53" spans="1:7" ht="30" customHeight="1" x14ac:dyDescent="0.25">
      <c r="A53" s="52" t="s">
        <v>52</v>
      </c>
      <c r="B53" s="64"/>
      <c r="C53" s="95"/>
      <c r="D53" s="250"/>
      <c r="E53" s="246">
        <v>1</v>
      </c>
      <c r="F53" s="248">
        <f>D53*E53</f>
        <v>0</v>
      </c>
      <c r="G53" s="245" t="e">
        <f>F53/F94</f>
        <v>#DIV/0!</v>
      </c>
    </row>
    <row r="54" spans="1:7" ht="15.75" x14ac:dyDescent="0.25">
      <c r="A54" s="65" t="s">
        <v>201</v>
      </c>
      <c r="B54" s="24"/>
      <c r="C54" s="96"/>
      <c r="D54" s="251"/>
      <c r="E54" s="247"/>
      <c r="F54" s="249"/>
      <c r="G54" s="249"/>
    </row>
    <row r="55" spans="1:7" x14ac:dyDescent="0.25">
      <c r="A55" s="66" t="s">
        <v>135</v>
      </c>
      <c r="B55" s="64"/>
      <c r="C55" s="95" t="e">
        <f>(B55/(C15+F15+F16))</f>
        <v>#DIV/0!</v>
      </c>
      <c r="D55" s="251"/>
      <c r="E55" s="247"/>
      <c r="F55" s="249"/>
      <c r="G55" s="249"/>
    </row>
    <row r="56" spans="1:7" x14ac:dyDescent="0.25">
      <c r="A56" s="66" t="s">
        <v>53</v>
      </c>
      <c r="B56" s="64"/>
      <c r="C56" s="95" t="e">
        <f>(B56/(C15+F15+F16))</f>
        <v>#DIV/0!</v>
      </c>
      <c r="D56" s="251"/>
      <c r="E56" s="247"/>
      <c r="F56" s="249"/>
      <c r="G56" s="249"/>
    </row>
    <row r="57" spans="1:7" x14ac:dyDescent="0.25">
      <c r="A57" s="66" t="s">
        <v>54</v>
      </c>
      <c r="B57" s="64"/>
      <c r="C57" s="95" t="e">
        <f>(B57/(C15+F15+F16))</f>
        <v>#DIV/0!</v>
      </c>
      <c r="D57" s="251"/>
      <c r="E57" s="247"/>
      <c r="F57" s="249"/>
      <c r="G57" s="249"/>
    </row>
    <row r="58" spans="1:7" x14ac:dyDescent="0.25">
      <c r="A58" s="66" t="s">
        <v>55</v>
      </c>
      <c r="B58" s="64"/>
      <c r="C58" s="95" t="e">
        <f>(B58/(C15+F15+F16))</f>
        <v>#DIV/0!</v>
      </c>
      <c r="D58" s="251"/>
      <c r="E58" s="247"/>
      <c r="F58" s="249"/>
      <c r="G58" s="249"/>
    </row>
    <row r="59" spans="1:7" x14ac:dyDescent="0.25">
      <c r="A59" s="66" t="s">
        <v>56</v>
      </c>
      <c r="B59" s="64"/>
      <c r="C59" s="95" t="e">
        <f>(B59/(C15+F15+F16))</f>
        <v>#DIV/0!</v>
      </c>
      <c r="D59" s="251"/>
      <c r="E59" s="247"/>
      <c r="F59" s="249"/>
      <c r="G59" s="249"/>
    </row>
    <row r="60" spans="1:7" x14ac:dyDescent="0.25">
      <c r="A60" s="66" t="s">
        <v>57</v>
      </c>
      <c r="B60" s="64"/>
      <c r="C60" s="95" t="e">
        <f>(B60/(C15+F15+F16))</f>
        <v>#DIV/0!</v>
      </c>
      <c r="D60" s="251"/>
      <c r="E60" s="247"/>
      <c r="F60" s="249"/>
      <c r="G60" s="249"/>
    </row>
    <row r="61" spans="1:7" ht="30" x14ac:dyDescent="0.25">
      <c r="A61" s="66" t="s">
        <v>136</v>
      </c>
      <c r="B61" s="64"/>
      <c r="C61" s="95" t="e">
        <f>(B61/(C15+F15))</f>
        <v>#DIV/0!</v>
      </c>
      <c r="D61" s="251"/>
      <c r="E61" s="247"/>
      <c r="F61" s="249"/>
      <c r="G61" s="249"/>
    </row>
    <row r="62" spans="1:7" ht="30" x14ac:dyDescent="0.25">
      <c r="A62" s="66" t="s">
        <v>59</v>
      </c>
      <c r="B62" s="64"/>
      <c r="C62" s="95" t="e">
        <f>(B62/(C15+F15+F16))</f>
        <v>#DIV/0!</v>
      </c>
      <c r="D62" s="251"/>
      <c r="E62" s="247"/>
      <c r="F62" s="249"/>
      <c r="G62" s="249"/>
    </row>
    <row r="63" spans="1:7" x14ac:dyDescent="0.25">
      <c r="A63" s="66" t="s">
        <v>137</v>
      </c>
      <c r="B63" s="64"/>
      <c r="C63" s="95" t="e">
        <f>(B63/(C15+F15))</f>
        <v>#DIV/0!</v>
      </c>
      <c r="D63" s="251"/>
      <c r="E63" s="247"/>
      <c r="F63" s="249"/>
      <c r="G63" s="249"/>
    </row>
    <row r="64" spans="1:7" x14ac:dyDescent="0.25">
      <c r="A64" s="66" t="s">
        <v>58</v>
      </c>
      <c r="B64" s="64"/>
      <c r="C64" s="95" t="e">
        <f>B64/(C15+F15)</f>
        <v>#DIV/0!</v>
      </c>
      <c r="D64" s="251"/>
      <c r="E64" s="247"/>
      <c r="F64" s="249"/>
      <c r="G64" s="249"/>
    </row>
    <row r="65" spans="1:20" s="104" customFormat="1" x14ac:dyDescent="0.25">
      <c r="A65" s="66" t="s">
        <v>60</v>
      </c>
      <c r="B65" s="64"/>
      <c r="C65" s="95" t="e">
        <f>(B65/C19)</f>
        <v>#DIV/0!</v>
      </c>
      <c r="D65" s="251"/>
      <c r="E65" s="247"/>
      <c r="F65" s="249"/>
      <c r="G65" s="249"/>
      <c r="H65" s="105"/>
      <c r="I65" s="105"/>
      <c r="J65" s="105"/>
      <c r="K65" s="105"/>
      <c r="L65" s="105"/>
      <c r="M65" s="105"/>
      <c r="N65" s="105"/>
      <c r="O65" s="105"/>
      <c r="P65" s="105"/>
      <c r="Q65" s="105"/>
      <c r="R65" s="105"/>
      <c r="S65" s="105"/>
      <c r="T65" s="105"/>
    </row>
    <row r="66" spans="1:20" x14ac:dyDescent="0.25">
      <c r="A66" s="66" t="s">
        <v>138</v>
      </c>
      <c r="B66" s="64"/>
      <c r="C66" s="95" t="e">
        <f>B66/(C15+F15)</f>
        <v>#DIV/0!</v>
      </c>
      <c r="D66" s="251"/>
      <c r="E66" s="247"/>
      <c r="F66" s="249"/>
      <c r="G66" s="249"/>
    </row>
    <row r="67" spans="1:20" x14ac:dyDescent="0.25">
      <c r="A67" s="66" t="s">
        <v>139</v>
      </c>
      <c r="B67" s="64"/>
      <c r="C67" s="95" t="e">
        <f>B67/F21</f>
        <v>#DIV/0!</v>
      </c>
      <c r="D67" s="251"/>
      <c r="E67" s="247"/>
      <c r="F67" s="249"/>
      <c r="G67" s="249"/>
    </row>
    <row r="68" spans="1:20" x14ac:dyDescent="0.25">
      <c r="A68" s="66" t="s">
        <v>140</v>
      </c>
      <c r="B68" s="64"/>
      <c r="C68" s="95" t="e">
        <f>B68/C21</f>
        <v>#DIV/0!</v>
      </c>
      <c r="D68" s="251"/>
      <c r="E68" s="247"/>
      <c r="F68" s="249"/>
      <c r="G68" s="249"/>
    </row>
    <row r="69" spans="1:20" ht="30" x14ac:dyDescent="0.25">
      <c r="A69" s="66" t="s">
        <v>141</v>
      </c>
      <c r="B69" s="64"/>
      <c r="C69" s="95" t="e">
        <f>B69/(C15+F15)</f>
        <v>#DIV/0!</v>
      </c>
      <c r="D69" s="252"/>
      <c r="E69" s="247"/>
      <c r="F69" s="249"/>
      <c r="G69" s="249"/>
    </row>
    <row r="70" spans="1:20" ht="9.75" customHeight="1" x14ac:dyDescent="0.25">
      <c r="A70" s="66"/>
      <c r="B70" s="25"/>
      <c r="C70" s="116"/>
      <c r="D70" s="72"/>
      <c r="E70" s="117"/>
      <c r="F70" s="118"/>
      <c r="G70" s="119"/>
    </row>
    <row r="71" spans="1:20" ht="73.5" x14ac:dyDescent="0.3">
      <c r="A71" s="63" t="s">
        <v>108</v>
      </c>
      <c r="B71" s="50" t="s">
        <v>204</v>
      </c>
      <c r="C71" s="50" t="s">
        <v>42</v>
      </c>
      <c r="D71" s="51" t="s">
        <v>29</v>
      </c>
      <c r="E71" s="51" t="s">
        <v>30</v>
      </c>
      <c r="F71" s="51" t="s">
        <v>31</v>
      </c>
      <c r="G71" s="51" t="s">
        <v>32</v>
      </c>
    </row>
    <row r="72" spans="1:20" ht="15" customHeight="1" x14ac:dyDescent="0.25">
      <c r="A72" s="66" t="s">
        <v>109</v>
      </c>
      <c r="B72" s="53"/>
      <c r="C72" s="95" t="e">
        <f>B72/(C15+F15+F16)</f>
        <v>#DIV/0!</v>
      </c>
      <c r="D72" s="58"/>
      <c r="E72" s="124">
        <v>0.5</v>
      </c>
      <c r="F72" s="115">
        <f>E72*D72</f>
        <v>0</v>
      </c>
      <c r="G72" s="106" t="e">
        <f>F72/F94</f>
        <v>#DIV/0!</v>
      </c>
    </row>
    <row r="73" spans="1:20" x14ac:dyDescent="0.25">
      <c r="A73" s="66" t="s">
        <v>110</v>
      </c>
      <c r="B73" s="53"/>
      <c r="C73" s="95" t="e">
        <f>B73/C19</f>
        <v>#DIV/0!</v>
      </c>
      <c r="D73" s="58"/>
      <c r="E73" s="124">
        <v>0.5</v>
      </c>
      <c r="F73" s="115">
        <f>E73*D73</f>
        <v>0</v>
      </c>
      <c r="G73" s="201" t="e">
        <f>F73/F94</f>
        <v>#DIV/0!</v>
      </c>
    </row>
    <row r="74" spans="1:20" x14ac:dyDescent="0.25">
      <c r="A74" s="150" t="s">
        <v>203</v>
      </c>
      <c r="B74" s="53"/>
      <c r="C74" s="95" t="e">
        <f>B74/C19</f>
        <v>#DIV/0!</v>
      </c>
      <c r="D74" s="58"/>
      <c r="E74" s="202">
        <v>1</v>
      </c>
      <c r="F74" s="126">
        <f>E74*D74</f>
        <v>0</v>
      </c>
      <c r="G74" s="201" t="e">
        <f>F74/F95</f>
        <v>#DIV/0!</v>
      </c>
    </row>
    <row r="75" spans="1:20" ht="45.75" customHeight="1" x14ac:dyDescent="0.25">
      <c r="A75" s="150" t="s">
        <v>205</v>
      </c>
      <c r="B75" s="127"/>
      <c r="C75" s="132" t="e">
        <f>B75/F19</f>
        <v>#DIV/0!</v>
      </c>
      <c r="D75" s="39"/>
      <c r="E75" s="126">
        <v>1</v>
      </c>
      <c r="F75" s="126">
        <f>E75*D75</f>
        <v>0</v>
      </c>
      <c r="G75" s="201" t="e">
        <f>F75/F95</f>
        <v>#DIV/0!</v>
      </c>
    </row>
    <row r="76" spans="1:20" ht="8.25" customHeight="1" x14ac:dyDescent="0.25">
      <c r="A76" s="123"/>
      <c r="B76" s="67"/>
      <c r="C76" s="67"/>
      <c r="D76" s="40"/>
      <c r="E76" s="40"/>
      <c r="F76" s="40"/>
    </row>
    <row r="77" spans="1:20" ht="55.5" customHeight="1" x14ac:dyDescent="0.3">
      <c r="A77" s="63" t="s">
        <v>123</v>
      </c>
      <c r="B77" s="50" t="s">
        <v>112</v>
      </c>
      <c r="C77" s="50" t="s">
        <v>42</v>
      </c>
      <c r="D77" s="51" t="s">
        <v>29</v>
      </c>
      <c r="E77" s="51" t="s">
        <v>30</v>
      </c>
      <c r="F77" s="51" t="s">
        <v>31</v>
      </c>
      <c r="G77" s="51" t="s">
        <v>32</v>
      </c>
    </row>
    <row r="78" spans="1:20" ht="98.25" customHeight="1" x14ac:dyDescent="0.25">
      <c r="A78" s="131" t="s">
        <v>111</v>
      </c>
      <c r="B78" s="137"/>
      <c r="C78" s="149">
        <f>B78/5</f>
        <v>0</v>
      </c>
      <c r="D78" s="137"/>
      <c r="E78" s="135">
        <v>1</v>
      </c>
      <c r="F78" s="135">
        <f>E78*D78</f>
        <v>0</v>
      </c>
      <c r="G78" s="129"/>
    </row>
    <row r="79" spans="1:20" ht="8.25" customHeight="1" x14ac:dyDescent="0.25">
      <c r="A79" s="123"/>
      <c r="B79" s="67"/>
      <c r="C79" s="67"/>
      <c r="D79" s="40"/>
      <c r="E79" s="40"/>
      <c r="F79" s="40"/>
    </row>
    <row r="80" spans="1:20" ht="39" customHeight="1" x14ac:dyDescent="0.3">
      <c r="A80" s="63" t="s">
        <v>124</v>
      </c>
      <c r="B80" s="50" t="s">
        <v>112</v>
      </c>
      <c r="C80" s="50" t="s">
        <v>42</v>
      </c>
      <c r="D80" s="51" t="s">
        <v>29</v>
      </c>
      <c r="E80" s="51" t="s">
        <v>30</v>
      </c>
      <c r="F80" s="51" t="s">
        <v>31</v>
      </c>
      <c r="G80" s="51" t="s">
        <v>32</v>
      </c>
    </row>
    <row r="81" spans="1:7" ht="122.25" customHeight="1" x14ac:dyDescent="0.25">
      <c r="A81" s="133" t="s">
        <v>185</v>
      </c>
      <c r="B81" s="58"/>
      <c r="C81" s="132" t="e">
        <f>B81/(C15+F15)</f>
        <v>#DIV/0!</v>
      </c>
      <c r="D81" s="39"/>
      <c r="E81" s="126">
        <v>1</v>
      </c>
      <c r="F81" s="126">
        <f>E81*D81</f>
        <v>0</v>
      </c>
      <c r="G81" s="125"/>
    </row>
    <row r="82" spans="1:7" ht="8.25" customHeight="1" x14ac:dyDescent="0.25">
      <c r="A82" s="123"/>
      <c r="B82" s="67"/>
      <c r="C82" s="67"/>
      <c r="D82" s="40"/>
      <c r="E82" s="40"/>
      <c r="F82" s="40"/>
    </row>
    <row r="83" spans="1:7" ht="56.25" customHeight="1" x14ac:dyDescent="0.3">
      <c r="A83" s="68" t="s">
        <v>125</v>
      </c>
      <c r="B83" s="51" t="s">
        <v>61</v>
      </c>
      <c r="C83" s="51" t="s">
        <v>42</v>
      </c>
      <c r="D83" s="51" t="s">
        <v>29</v>
      </c>
      <c r="E83" s="51" t="s">
        <v>30</v>
      </c>
      <c r="F83" s="51" t="s">
        <v>31</v>
      </c>
      <c r="G83" s="51" t="s">
        <v>32</v>
      </c>
    </row>
    <row r="84" spans="1:7" ht="45" x14ac:dyDescent="0.25">
      <c r="A84" s="133" t="s">
        <v>186</v>
      </c>
      <c r="B84" s="69">
        <f>'PSH FISCAL'!E6</f>
        <v>0</v>
      </c>
      <c r="C84" s="97" t="e">
        <f>B84/B7</f>
        <v>#DIV/0!</v>
      </c>
      <c r="D84" s="39"/>
      <c r="E84" s="90">
        <v>1</v>
      </c>
      <c r="F84" s="238">
        <f>(D84*E84)+(D85*E85)</f>
        <v>0</v>
      </c>
      <c r="G84" s="234" t="e">
        <f>F84/F94</f>
        <v>#DIV/0!</v>
      </c>
    </row>
    <row r="85" spans="1:7" ht="30" x14ac:dyDescent="0.25">
      <c r="A85" s="133" t="s">
        <v>178</v>
      </c>
      <c r="B85" s="53">
        <f>'PSH FISCAL'!C24</f>
        <v>0</v>
      </c>
      <c r="C85" s="95">
        <f>B85/12</f>
        <v>0</v>
      </c>
      <c r="D85" s="39"/>
      <c r="E85" s="90">
        <v>1</v>
      </c>
      <c r="F85" s="240"/>
      <c r="G85" s="235"/>
    </row>
    <row r="86" spans="1:7" s="74" customFormat="1" ht="8.25" customHeight="1" x14ac:dyDescent="0.25">
      <c r="A86" s="70"/>
      <c r="B86" s="71"/>
      <c r="C86" s="71"/>
      <c r="D86" s="72"/>
      <c r="E86" s="72"/>
      <c r="F86" s="72"/>
      <c r="G86" s="73"/>
    </row>
    <row r="87" spans="1:7" ht="56.25" customHeight="1" x14ac:dyDescent="0.3">
      <c r="A87" s="63" t="s">
        <v>126</v>
      </c>
      <c r="B87" s="51" t="s">
        <v>62</v>
      </c>
      <c r="C87" s="51"/>
      <c r="D87" s="51" t="s">
        <v>29</v>
      </c>
      <c r="E87" s="51" t="s">
        <v>30</v>
      </c>
      <c r="F87" s="51" t="s">
        <v>31</v>
      </c>
      <c r="G87" s="51" t="s">
        <v>32</v>
      </c>
    </row>
    <row r="88" spans="1:7" ht="33" customHeight="1" x14ac:dyDescent="0.25">
      <c r="A88" s="133" t="s">
        <v>193</v>
      </c>
      <c r="B88" s="151" t="e">
        <f>'RRH FISCAL'!I4</f>
        <v>#DIV/0!</v>
      </c>
      <c r="C88" s="98"/>
      <c r="D88" s="126"/>
      <c r="E88" s="90">
        <v>1</v>
      </c>
      <c r="F88" s="136">
        <f>E88*D88</f>
        <v>0</v>
      </c>
      <c r="G88" s="136"/>
    </row>
    <row r="89" spans="1:7" s="74" customFormat="1" ht="32.25" customHeight="1" x14ac:dyDescent="0.25">
      <c r="A89" s="133" t="s">
        <v>195</v>
      </c>
      <c r="B89" s="193" t="e">
        <f>'PSH FISCAL'!I4</f>
        <v>#DIV/0!</v>
      </c>
      <c r="C89" s="98"/>
      <c r="D89" s="39"/>
      <c r="E89" s="90">
        <v>1</v>
      </c>
      <c r="F89" s="159">
        <f>E89*D89</f>
        <v>0</v>
      </c>
      <c r="G89" s="159"/>
    </row>
    <row r="90" spans="1:7" ht="56.25" customHeight="1" x14ac:dyDescent="0.3">
      <c r="A90" s="63" t="s">
        <v>133</v>
      </c>
      <c r="B90" s="51"/>
      <c r="C90" s="51"/>
      <c r="D90" s="51" t="s">
        <v>29</v>
      </c>
      <c r="E90" s="51" t="s">
        <v>30</v>
      </c>
      <c r="F90" s="51" t="s">
        <v>31</v>
      </c>
      <c r="G90" s="51" t="s">
        <v>32</v>
      </c>
    </row>
    <row r="91" spans="1:7" ht="30" x14ac:dyDescent="0.25">
      <c r="A91" s="59" t="s">
        <v>63</v>
      </c>
      <c r="B91" s="192">
        <f>'Housing First'!A19</f>
        <v>0</v>
      </c>
      <c r="C91" s="75"/>
      <c r="D91" s="39"/>
      <c r="E91" s="90">
        <v>1</v>
      </c>
      <c r="F91" s="99">
        <f>D91*E91</f>
        <v>0</v>
      </c>
      <c r="G91" s="94"/>
    </row>
    <row r="92" spans="1:7" ht="21" customHeight="1" x14ac:dyDescent="0.25">
      <c r="A92" s="59"/>
      <c r="B92" s="76"/>
      <c r="C92" s="76"/>
      <c r="D92" s="42"/>
      <c r="E92" s="42"/>
      <c r="F92" s="42"/>
      <c r="G92" s="42"/>
    </row>
    <row r="93" spans="1:7" ht="56.25" customHeight="1" thickBot="1" x14ac:dyDescent="0.35">
      <c r="A93" s="63" t="s">
        <v>64</v>
      </c>
      <c r="F93" s="51" t="s">
        <v>65</v>
      </c>
      <c r="G93" s="51" t="s">
        <v>32</v>
      </c>
    </row>
    <row r="94" spans="1:7" ht="19.5" thickBot="1" x14ac:dyDescent="0.35">
      <c r="A94" s="255" t="s">
        <v>114</v>
      </c>
      <c r="B94" s="256"/>
      <c r="C94" s="256"/>
      <c r="D94" s="256"/>
      <c r="E94" s="257"/>
      <c r="F94" s="77">
        <f>F91+F88+F84+F78+F73+F72+F53+F50+F47+F46+F30+F24+F34</f>
        <v>0</v>
      </c>
      <c r="G94" s="100">
        <f>F94/100</f>
        <v>0</v>
      </c>
    </row>
    <row r="95" spans="1:7" ht="19.5" thickBot="1" x14ac:dyDescent="0.35">
      <c r="A95" s="255" t="s">
        <v>104</v>
      </c>
      <c r="B95" s="256"/>
      <c r="C95" s="256"/>
      <c r="D95" s="256"/>
      <c r="E95" s="257"/>
      <c r="F95" s="78">
        <f>F91+F89+F84+F81+F78+F75+F53+F50+F40+F31+F24</f>
        <v>0</v>
      </c>
      <c r="G95" s="100">
        <f>F95/100</f>
        <v>0</v>
      </c>
    </row>
    <row r="96" spans="1:7" ht="18.75" x14ac:dyDescent="0.3">
      <c r="A96" s="79"/>
      <c r="B96" s="27"/>
      <c r="C96" s="27"/>
      <c r="D96" s="27"/>
      <c r="E96" s="80"/>
      <c r="F96" s="81"/>
      <c r="G96" s="82"/>
    </row>
    <row r="97" spans="1:7" ht="18.75" x14ac:dyDescent="0.3">
      <c r="A97" s="259" t="s">
        <v>134</v>
      </c>
      <c r="B97" s="260"/>
      <c r="C97" s="260"/>
      <c r="D97" s="260"/>
      <c r="E97" s="260"/>
      <c r="F97" s="260"/>
      <c r="G97" s="260"/>
    </row>
    <row r="98" spans="1:7" ht="15" customHeight="1" x14ac:dyDescent="0.25">
      <c r="A98" s="227" t="s">
        <v>66</v>
      </c>
      <c r="B98" s="227"/>
      <c r="C98" s="233"/>
      <c r="D98" s="233"/>
      <c r="E98" s="233"/>
      <c r="F98" s="233"/>
      <c r="G98" s="233"/>
    </row>
    <row r="99" spans="1:7" x14ac:dyDescent="0.25">
      <c r="A99" s="227" t="s">
        <v>67</v>
      </c>
      <c r="B99" s="216"/>
      <c r="C99" s="232"/>
      <c r="D99" s="232"/>
      <c r="E99" s="232"/>
      <c r="F99" s="232"/>
      <c r="G99" s="232"/>
    </row>
    <row r="100" spans="1:7" ht="30" customHeight="1" x14ac:dyDescent="0.25">
      <c r="A100" s="225" t="s">
        <v>113</v>
      </c>
      <c r="B100" s="225"/>
      <c r="C100" s="225"/>
      <c r="D100" s="228"/>
      <c r="E100" s="228"/>
      <c r="F100" s="83" t="s">
        <v>68</v>
      </c>
      <c r="G100" s="83" t="s">
        <v>69</v>
      </c>
    </row>
    <row r="101" spans="1:7" ht="30" customHeight="1" x14ac:dyDescent="0.25">
      <c r="A101" s="225" t="s">
        <v>121</v>
      </c>
      <c r="B101" s="225"/>
      <c r="C101" s="225"/>
      <c r="D101" s="225"/>
      <c r="E101" s="225"/>
    </row>
    <row r="102" spans="1:7" ht="2.25" customHeight="1" x14ac:dyDescent="0.25">
      <c r="B102" s="85"/>
      <c r="C102" s="85"/>
      <c r="E102" s="85"/>
    </row>
    <row r="103" spans="1:7" x14ac:dyDescent="0.25">
      <c r="A103" s="226" t="s">
        <v>70</v>
      </c>
      <c r="B103" s="226"/>
      <c r="C103" s="226"/>
      <c r="D103" s="226"/>
      <c r="E103" s="226"/>
    </row>
    <row r="104" spans="1:7" ht="51.75" customHeight="1" x14ac:dyDescent="0.25">
      <c r="A104" s="86" t="s">
        <v>71</v>
      </c>
      <c r="B104" s="229" t="s">
        <v>120</v>
      </c>
      <c r="C104" s="229"/>
      <c r="D104" s="230"/>
      <c r="E104" s="231"/>
      <c r="F104" s="231"/>
      <c r="G104" s="231"/>
    </row>
    <row r="105" spans="1:7" ht="30" customHeight="1" x14ac:dyDescent="0.25">
      <c r="A105" s="160" t="s">
        <v>26</v>
      </c>
      <c r="B105" s="220"/>
      <c r="C105" s="220"/>
      <c r="D105" s="221"/>
      <c r="E105" s="222"/>
      <c r="F105" s="222"/>
      <c r="G105" s="222"/>
    </row>
    <row r="106" spans="1:7" ht="30" customHeight="1" x14ac:dyDescent="0.25">
      <c r="A106" s="160" t="s">
        <v>72</v>
      </c>
      <c r="B106" s="220"/>
      <c r="C106" s="220"/>
      <c r="D106" s="221"/>
      <c r="E106" s="222"/>
      <c r="F106" s="222"/>
      <c r="G106" s="222"/>
    </row>
    <row r="107" spans="1:7" ht="30" customHeight="1" x14ac:dyDescent="0.25">
      <c r="A107" s="160" t="s">
        <v>73</v>
      </c>
      <c r="B107" s="220"/>
      <c r="C107" s="220"/>
      <c r="D107" s="221"/>
      <c r="E107" s="222"/>
      <c r="F107" s="222"/>
      <c r="G107" s="222"/>
    </row>
    <row r="108" spans="1:7" ht="30" customHeight="1" x14ac:dyDescent="0.25">
      <c r="A108" s="160" t="s">
        <v>74</v>
      </c>
      <c r="B108" s="220"/>
      <c r="C108" s="220"/>
      <c r="D108" s="221"/>
      <c r="E108" s="222"/>
      <c r="F108" s="222"/>
      <c r="G108" s="222"/>
    </row>
    <row r="109" spans="1:7" ht="30" customHeight="1" x14ac:dyDescent="0.25">
      <c r="A109" s="160" t="s">
        <v>75</v>
      </c>
      <c r="B109" s="220"/>
      <c r="C109" s="220"/>
      <c r="D109" s="221"/>
      <c r="E109" s="222"/>
      <c r="F109" s="222"/>
      <c r="G109" s="222"/>
    </row>
    <row r="110" spans="1:7" ht="30" customHeight="1" x14ac:dyDescent="0.25">
      <c r="A110" s="160" t="s">
        <v>76</v>
      </c>
      <c r="B110" s="220"/>
      <c r="C110" s="220"/>
      <c r="D110" s="221"/>
      <c r="E110" s="222"/>
      <c r="F110" s="222"/>
      <c r="G110" s="222"/>
    </row>
    <row r="111" spans="1:7" ht="30" customHeight="1" x14ac:dyDescent="0.25">
      <c r="A111" s="160" t="s">
        <v>122</v>
      </c>
      <c r="B111" s="220"/>
      <c r="C111" s="220"/>
      <c r="D111" s="221"/>
      <c r="E111" s="222"/>
      <c r="F111" s="222"/>
      <c r="G111" s="222"/>
    </row>
    <row r="112" spans="1:7" ht="30" customHeight="1" x14ac:dyDescent="0.25">
      <c r="A112" s="160" t="s">
        <v>48</v>
      </c>
      <c r="B112" s="220"/>
      <c r="C112" s="220"/>
      <c r="D112" s="221"/>
      <c r="E112" s="222"/>
      <c r="F112" s="222"/>
      <c r="G112" s="222"/>
    </row>
    <row r="113" spans="1:7" ht="30" customHeight="1" x14ac:dyDescent="0.25">
      <c r="A113" s="160" t="s">
        <v>127</v>
      </c>
      <c r="B113" s="220"/>
      <c r="C113" s="220"/>
      <c r="D113" s="221"/>
      <c r="E113" s="222"/>
      <c r="F113" s="222"/>
      <c r="G113" s="222"/>
    </row>
    <row r="114" spans="1:7" ht="30" customHeight="1" x14ac:dyDescent="0.25">
      <c r="A114" s="160" t="s">
        <v>128</v>
      </c>
      <c r="B114" s="220"/>
      <c r="C114" s="220"/>
      <c r="D114" s="221"/>
      <c r="E114" s="222"/>
      <c r="F114" s="222"/>
      <c r="G114" s="222"/>
    </row>
    <row r="115" spans="1:7" ht="30" customHeight="1" x14ac:dyDescent="0.25">
      <c r="A115" s="160" t="s">
        <v>129</v>
      </c>
      <c r="B115" s="220"/>
      <c r="C115" s="220"/>
      <c r="D115" s="221"/>
      <c r="E115" s="222"/>
      <c r="F115" s="222"/>
      <c r="G115" s="222"/>
    </row>
    <row r="116" spans="1:7" ht="30" customHeight="1" x14ac:dyDescent="0.25">
      <c r="A116" s="160" t="s">
        <v>130</v>
      </c>
      <c r="B116" s="220"/>
      <c r="C116" s="220"/>
      <c r="D116" s="221"/>
      <c r="E116" s="222"/>
      <c r="F116" s="222"/>
      <c r="G116" s="222"/>
    </row>
    <row r="117" spans="1:7" ht="30" customHeight="1" x14ac:dyDescent="0.25">
      <c r="A117" s="160" t="s">
        <v>125</v>
      </c>
      <c r="B117" s="220"/>
      <c r="C117" s="220"/>
      <c r="D117" s="221"/>
      <c r="E117" s="222"/>
      <c r="F117" s="222"/>
      <c r="G117" s="222"/>
    </row>
    <row r="118" spans="1:7" ht="30" customHeight="1" x14ac:dyDescent="0.25">
      <c r="A118" s="160" t="s">
        <v>131</v>
      </c>
      <c r="B118" s="220"/>
      <c r="C118" s="220"/>
      <c r="D118" s="221"/>
      <c r="E118" s="222"/>
      <c r="F118" s="222"/>
      <c r="G118" s="222"/>
    </row>
    <row r="119" spans="1:7" ht="30" customHeight="1" x14ac:dyDescent="0.25">
      <c r="A119" s="160" t="s">
        <v>132</v>
      </c>
      <c r="B119" s="220"/>
      <c r="C119" s="220"/>
      <c r="D119" s="221"/>
      <c r="E119" s="222"/>
      <c r="F119" s="222"/>
      <c r="G119" s="222"/>
    </row>
    <row r="120" spans="1:7" x14ac:dyDescent="0.25">
      <c r="A120" s="87"/>
      <c r="B120" s="87"/>
      <c r="C120" s="87"/>
      <c r="D120" s="87"/>
      <c r="E120" s="87"/>
      <c r="F120" s="88"/>
      <c r="G120" s="88"/>
    </row>
    <row r="121" spans="1:7" ht="33" customHeight="1" x14ac:dyDescent="0.25">
      <c r="A121" s="223" t="s">
        <v>77</v>
      </c>
      <c r="B121" s="223"/>
      <c r="C121" s="223"/>
      <c r="D121" s="223"/>
      <c r="E121" s="223"/>
      <c r="F121" s="224"/>
      <c r="G121" s="224"/>
    </row>
    <row r="122" spans="1:7" x14ac:dyDescent="0.25">
      <c r="A122" s="258"/>
      <c r="B122" s="222"/>
      <c r="C122" s="222"/>
      <c r="D122" s="222"/>
      <c r="E122" s="222"/>
      <c r="F122" s="222"/>
      <c r="G122" s="222"/>
    </row>
    <row r="123" spans="1:7" x14ac:dyDescent="0.25">
      <c r="A123" s="222"/>
      <c r="B123" s="222"/>
      <c r="C123" s="222"/>
      <c r="D123" s="222"/>
      <c r="E123" s="222"/>
      <c r="F123" s="222"/>
      <c r="G123" s="222"/>
    </row>
    <row r="124" spans="1:7" x14ac:dyDescent="0.25">
      <c r="A124" s="222"/>
      <c r="B124" s="222"/>
      <c r="C124" s="222"/>
      <c r="D124" s="222"/>
      <c r="E124" s="222"/>
      <c r="F124" s="222"/>
      <c r="G124" s="222"/>
    </row>
    <row r="125" spans="1:7" x14ac:dyDescent="0.25">
      <c r="A125" s="222"/>
      <c r="B125" s="222"/>
      <c r="C125" s="222"/>
      <c r="D125" s="222"/>
      <c r="E125" s="222"/>
      <c r="F125" s="222"/>
      <c r="G125" s="222"/>
    </row>
    <row r="126" spans="1:7" x14ac:dyDescent="0.25">
      <c r="A126" s="222"/>
      <c r="B126" s="222"/>
      <c r="C126" s="222"/>
      <c r="D126" s="222"/>
      <c r="E126" s="222"/>
      <c r="F126" s="222"/>
      <c r="G126" s="222"/>
    </row>
    <row r="127" spans="1:7" x14ac:dyDescent="0.25">
      <c r="A127" s="222"/>
      <c r="B127" s="222"/>
      <c r="C127" s="222"/>
      <c r="D127" s="222"/>
      <c r="E127" s="222"/>
      <c r="F127" s="222"/>
      <c r="G127" s="222"/>
    </row>
    <row r="128" spans="1:7" ht="73.5" customHeight="1" x14ac:dyDescent="0.25">
      <c r="A128" s="222"/>
      <c r="B128" s="222"/>
      <c r="C128" s="222"/>
      <c r="D128" s="222"/>
      <c r="E128" s="222"/>
      <c r="F128" s="222"/>
      <c r="G128" s="222"/>
    </row>
  </sheetData>
  <mergeCells count="56">
    <mergeCell ref="A94:E94"/>
    <mergeCell ref="A95:E95"/>
    <mergeCell ref="A122:G128"/>
    <mergeCell ref="B119:G119"/>
    <mergeCell ref="B114:G114"/>
    <mergeCell ref="B115:G115"/>
    <mergeCell ref="B116:G116"/>
    <mergeCell ref="B118:G118"/>
    <mergeCell ref="B111:G111"/>
    <mergeCell ref="B112:G112"/>
    <mergeCell ref="B113:G113"/>
    <mergeCell ref="B117:G117"/>
    <mergeCell ref="B106:G106"/>
    <mergeCell ref="B107:G107"/>
    <mergeCell ref="B108:G108"/>
    <mergeCell ref="A97:G97"/>
    <mergeCell ref="G84:G85"/>
    <mergeCell ref="B18:C18"/>
    <mergeCell ref="E18:F18"/>
    <mergeCell ref="F34:F37"/>
    <mergeCell ref="G34:G37"/>
    <mergeCell ref="F40:F43"/>
    <mergeCell ref="G40:G43"/>
    <mergeCell ref="F24:F27"/>
    <mergeCell ref="G24:G27"/>
    <mergeCell ref="E53:E69"/>
    <mergeCell ref="F53:F69"/>
    <mergeCell ref="G53:G69"/>
    <mergeCell ref="D53:D69"/>
    <mergeCell ref="F84:F85"/>
    <mergeCell ref="A22:G22"/>
    <mergeCell ref="B105:G105"/>
    <mergeCell ref="A121:G121"/>
    <mergeCell ref="A101:E101"/>
    <mergeCell ref="A103:E103"/>
    <mergeCell ref="A98:B98"/>
    <mergeCell ref="A100:E100"/>
    <mergeCell ref="B104:G104"/>
    <mergeCell ref="C99:G99"/>
    <mergeCell ref="C98:G98"/>
    <mergeCell ref="B109:G109"/>
    <mergeCell ref="B110:G110"/>
    <mergeCell ref="A99:B99"/>
    <mergeCell ref="A1:G1"/>
    <mergeCell ref="A2:G2"/>
    <mergeCell ref="A3:G3"/>
    <mergeCell ref="C6:D6"/>
    <mergeCell ref="A12:G12"/>
    <mergeCell ref="B7:D7"/>
    <mergeCell ref="D10:E10"/>
    <mergeCell ref="D11:E11"/>
    <mergeCell ref="B13:C13"/>
    <mergeCell ref="E13:F13"/>
    <mergeCell ref="A15:A16"/>
    <mergeCell ref="B15:B16"/>
    <mergeCell ref="C15:C16"/>
  </mergeCells>
  <printOptions horizontalCentered="1"/>
  <pageMargins left="0" right="0" top="0.25" bottom="0.25" header="0" footer="0"/>
  <pageSetup fitToHeight="10" orientation="landscape" r:id="rId1"/>
  <rowBreaks count="8" manualBreakCount="8">
    <brk id="27" max="16383" man="1"/>
    <brk id="37" max="16383" man="1"/>
    <brk id="44" max="16383" man="1"/>
    <brk id="50" max="16383" man="1"/>
    <brk id="74" max="16383" man="1"/>
    <brk id="82" max="16383" man="1"/>
    <brk id="89" max="16383" man="1"/>
    <brk id="9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E11" sqref="E11"/>
    </sheetView>
  </sheetViews>
  <sheetFormatPr defaultRowHeight="15" x14ac:dyDescent="0.25"/>
  <cols>
    <col min="1" max="1" width="30" customWidth="1"/>
    <col min="2" max="2" width="21" customWidth="1"/>
    <col min="3" max="3" width="17.5703125" customWidth="1"/>
    <col min="4" max="4" width="14.85546875" customWidth="1"/>
    <col min="5" max="5" width="23.7109375" customWidth="1"/>
  </cols>
  <sheetData>
    <row r="1" spans="1:5" ht="18.75" x14ac:dyDescent="0.3">
      <c r="A1" s="261" t="s">
        <v>142</v>
      </c>
      <c r="B1" s="261"/>
      <c r="C1" s="261"/>
      <c r="D1" s="262"/>
      <c r="E1" s="262"/>
    </row>
    <row r="2" spans="1:5" ht="18.75" x14ac:dyDescent="0.3">
      <c r="A2" s="138" t="s">
        <v>143</v>
      </c>
      <c r="B2" s="138">
        <f>'Tool '!B4:G4</f>
        <v>0</v>
      </c>
      <c r="C2" s="138"/>
      <c r="D2" s="138"/>
      <c r="E2" s="138"/>
    </row>
    <row r="3" spans="1:5" ht="18.75" x14ac:dyDescent="0.3">
      <c r="A3" s="138" t="s">
        <v>144</v>
      </c>
      <c r="B3" s="138">
        <f>'Tool '!B5:G5</f>
        <v>0</v>
      </c>
      <c r="C3" s="138"/>
      <c r="D3" s="138" t="s">
        <v>145</v>
      </c>
      <c r="E3" s="138">
        <f>'Tool '!B8</f>
        <v>0</v>
      </c>
    </row>
    <row r="4" spans="1:5" ht="18.75" x14ac:dyDescent="0.3">
      <c r="A4" s="138" t="s">
        <v>146</v>
      </c>
      <c r="B4" s="139">
        <v>4</v>
      </c>
      <c r="C4" s="138"/>
      <c r="D4" s="138" t="s">
        <v>147</v>
      </c>
      <c r="E4" s="138"/>
    </row>
    <row r="6" spans="1:5" ht="15.75" thickBot="1" x14ac:dyDescent="0.3">
      <c r="A6" s="140" t="s">
        <v>148</v>
      </c>
      <c r="B6" s="140" t="s">
        <v>149</v>
      </c>
      <c r="C6" s="140" t="s">
        <v>150</v>
      </c>
      <c r="D6" s="140" t="s">
        <v>151</v>
      </c>
      <c r="E6" t="s">
        <v>152</v>
      </c>
    </row>
    <row r="7" spans="1:5" ht="77.25" thickBot="1" x14ac:dyDescent="0.4">
      <c r="A7" s="141" t="s">
        <v>153</v>
      </c>
      <c r="B7" s="142"/>
      <c r="C7" s="143">
        <f>B7/B4</f>
        <v>0</v>
      </c>
      <c r="D7" s="144"/>
      <c r="E7" s="145" t="s">
        <v>154</v>
      </c>
    </row>
    <row r="8" spans="1:5" ht="76.5" thickBot="1" x14ac:dyDescent="0.35">
      <c r="A8" s="141" t="s">
        <v>155</v>
      </c>
      <c r="B8" s="142"/>
      <c r="C8" s="143">
        <f>B8/B4</f>
        <v>0</v>
      </c>
      <c r="D8" s="144"/>
      <c r="E8" s="145" t="s">
        <v>154</v>
      </c>
    </row>
    <row r="9" spans="1:5" ht="76.5" thickBot="1" x14ac:dyDescent="0.35">
      <c r="A9" s="141" t="s">
        <v>156</v>
      </c>
      <c r="B9" s="142"/>
      <c r="C9" s="143">
        <f>B9/B4</f>
        <v>0</v>
      </c>
      <c r="D9" s="144"/>
      <c r="E9" s="145" t="s">
        <v>154</v>
      </c>
    </row>
    <row r="10" spans="1:5" ht="76.5" thickBot="1" x14ac:dyDescent="0.35">
      <c r="A10" s="141" t="s">
        <v>157</v>
      </c>
      <c r="B10" s="142"/>
      <c r="C10" s="143">
        <f>B10/B4</f>
        <v>0</v>
      </c>
      <c r="D10" s="144"/>
      <c r="E10" s="145" t="s">
        <v>154</v>
      </c>
    </row>
    <row r="11" spans="1:5" ht="76.5" thickBot="1" x14ac:dyDescent="0.35">
      <c r="A11" s="141" t="s">
        <v>158</v>
      </c>
      <c r="B11" s="142"/>
      <c r="C11" s="143">
        <f>B11/B4</f>
        <v>0</v>
      </c>
      <c r="D11" s="144"/>
      <c r="E11" s="145" t="s">
        <v>154</v>
      </c>
    </row>
    <row r="12" spans="1:5" ht="21.75" thickBot="1" x14ac:dyDescent="0.4">
      <c r="A12" s="146" t="s">
        <v>159</v>
      </c>
      <c r="B12" s="147"/>
      <c r="C12" s="147"/>
      <c r="D12" s="148">
        <f>D11+D10+D9+D8+D7</f>
        <v>0</v>
      </c>
    </row>
    <row r="13" spans="1:5" ht="15.75" x14ac:dyDescent="0.3">
      <c r="A13" s="263" t="s">
        <v>160</v>
      </c>
      <c r="B13" s="264"/>
      <c r="C13" s="264"/>
      <c r="D13" s="264"/>
      <c r="E13" s="264"/>
    </row>
    <row r="14" spans="1:5" ht="51.75" x14ac:dyDescent="0.35">
      <c r="A14" s="141" t="s">
        <v>153</v>
      </c>
      <c r="B14" s="222"/>
      <c r="C14" s="222"/>
      <c r="D14" s="222"/>
      <c r="E14" s="222"/>
    </row>
    <row r="15" spans="1:5" ht="47.25" x14ac:dyDescent="0.3">
      <c r="A15" s="141" t="s">
        <v>155</v>
      </c>
      <c r="B15" s="222"/>
      <c r="C15" s="222"/>
      <c r="D15" s="222"/>
      <c r="E15" s="222"/>
    </row>
    <row r="16" spans="1:5" ht="32.25" x14ac:dyDescent="0.3">
      <c r="A16" s="141" t="s">
        <v>156</v>
      </c>
      <c r="B16" s="222"/>
      <c r="C16" s="222"/>
      <c r="D16" s="222"/>
      <c r="E16" s="222"/>
    </row>
    <row r="17" spans="1:5" ht="47.25" x14ac:dyDescent="0.3">
      <c r="A17" s="141" t="s">
        <v>157</v>
      </c>
      <c r="B17" s="222"/>
      <c r="C17" s="222"/>
      <c r="D17" s="222"/>
      <c r="E17" s="222"/>
    </row>
    <row r="18" spans="1:5" ht="62.25" x14ac:dyDescent="0.3">
      <c r="A18" s="141" t="s">
        <v>158</v>
      </c>
      <c r="B18" s="222"/>
      <c r="C18" s="222"/>
      <c r="D18" s="222"/>
      <c r="E18" s="222"/>
    </row>
  </sheetData>
  <mergeCells count="7">
    <mergeCell ref="B18:E18"/>
    <mergeCell ref="A1:E1"/>
    <mergeCell ref="A13:E13"/>
    <mergeCell ref="B14:E14"/>
    <mergeCell ref="B15:E15"/>
    <mergeCell ref="B16:E16"/>
    <mergeCell ref="B17:E17"/>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C12" sqref="C12"/>
    </sheetView>
  </sheetViews>
  <sheetFormatPr defaultRowHeight="15" x14ac:dyDescent="0.25"/>
  <cols>
    <col min="2" max="2" width="22.42578125" customWidth="1"/>
    <col min="3" max="3" width="15.42578125" customWidth="1"/>
    <col min="4" max="4" width="16.140625" customWidth="1"/>
    <col min="5" max="7" width="16" customWidth="1"/>
    <col min="8" max="8" width="17.42578125" customWidth="1"/>
    <col min="9" max="9" width="17" customWidth="1"/>
    <col min="10" max="10" width="14.85546875" customWidth="1"/>
    <col min="12" max="12" width="13.140625" customWidth="1"/>
  </cols>
  <sheetData>
    <row r="1" spans="1:11" ht="18.75" x14ac:dyDescent="0.3">
      <c r="B1" s="155" t="s">
        <v>180</v>
      </c>
      <c r="C1" s="165">
        <f>'Tool '!B4</f>
        <v>0</v>
      </c>
      <c r="D1" s="166"/>
      <c r="E1" s="166"/>
      <c r="F1" s="166"/>
      <c r="G1" s="166"/>
      <c r="H1" s="166"/>
      <c r="I1" s="166"/>
    </row>
    <row r="2" spans="1:11" ht="18.75" x14ac:dyDescent="0.3">
      <c r="B2" s="156" t="s">
        <v>181</v>
      </c>
      <c r="C2" s="167">
        <f>'Tool '!B5</f>
        <v>0</v>
      </c>
      <c r="D2" s="163"/>
      <c r="E2" s="163"/>
      <c r="F2" s="163"/>
      <c r="G2" s="163"/>
      <c r="H2" s="163"/>
      <c r="I2" s="163"/>
    </row>
    <row r="3" spans="1:11" ht="60" x14ac:dyDescent="0.25">
      <c r="A3" s="10"/>
      <c r="B3" s="170" t="s">
        <v>171</v>
      </c>
      <c r="C3" s="101" t="s">
        <v>161</v>
      </c>
      <c r="D3" s="102" t="s">
        <v>103</v>
      </c>
      <c r="E3" s="102" t="s">
        <v>196</v>
      </c>
      <c r="F3" s="102" t="s">
        <v>182</v>
      </c>
      <c r="G3" s="102" t="s">
        <v>197</v>
      </c>
      <c r="H3" s="102" t="s">
        <v>199</v>
      </c>
      <c r="I3" s="103" t="s">
        <v>183</v>
      </c>
      <c r="J3" s="152"/>
    </row>
    <row r="4" spans="1:11" x14ac:dyDescent="0.25">
      <c r="A4" s="177" t="s">
        <v>187</v>
      </c>
      <c r="B4" s="194"/>
      <c r="C4" s="158"/>
      <c r="D4" s="178">
        <f>'Tool '!B10</f>
        <v>0</v>
      </c>
      <c r="E4" s="179" t="e">
        <f>#REF!/D4</f>
        <v>#REF!</v>
      </c>
      <c r="F4" s="178">
        <f>'Tool '!F10</f>
        <v>0</v>
      </c>
      <c r="G4" s="179" t="e">
        <f>C4/F4</f>
        <v>#DIV/0!</v>
      </c>
      <c r="H4" s="195">
        <f>'Tool '!F7</f>
        <v>0</v>
      </c>
      <c r="I4" s="180" t="e">
        <f>C4/H4</f>
        <v>#DIV/0!</v>
      </c>
      <c r="J4" s="174"/>
      <c r="K4" s="175"/>
    </row>
    <row r="5" spans="1:11" ht="15.75" thickBot="1" x14ac:dyDescent="0.3">
      <c r="A5" s="152"/>
      <c r="B5" s="176"/>
      <c r="C5" s="176"/>
      <c r="D5" s="174"/>
      <c r="E5" s="175"/>
      <c r="F5" s="174"/>
      <c r="G5" s="175"/>
      <c r="H5" s="174"/>
      <c r="I5" s="174"/>
    </row>
    <row r="6" spans="1:11" ht="15.75" thickBot="1" x14ac:dyDescent="0.3">
      <c r="B6" s="265" t="s">
        <v>172</v>
      </c>
      <c r="C6" s="265"/>
      <c r="D6" s="265"/>
      <c r="E6" s="184"/>
      <c r="F6" s="152"/>
      <c r="G6" s="152"/>
    </row>
    <row r="9" spans="1:11" x14ac:dyDescent="0.25">
      <c r="E9" s="153"/>
      <c r="F9" s="153"/>
      <c r="G9" s="153"/>
      <c r="H9" s="18"/>
    </row>
    <row r="10" spans="1:11" ht="15.75" customHeight="1" x14ac:dyDescent="0.25">
      <c r="C10" s="266" t="s">
        <v>162</v>
      </c>
      <c r="D10" s="266"/>
    </row>
    <row r="11" spans="1:11" ht="15.75" customHeight="1" thickBot="1" x14ac:dyDescent="0.3">
      <c r="C11" s="153" t="s">
        <v>68</v>
      </c>
      <c r="D11" s="153" t="s">
        <v>177</v>
      </c>
    </row>
    <row r="12" spans="1:11" x14ac:dyDescent="0.25">
      <c r="B12" t="s">
        <v>163</v>
      </c>
      <c r="C12" s="185"/>
      <c r="D12" s="186"/>
    </row>
    <row r="13" spans="1:11" x14ac:dyDescent="0.25">
      <c r="B13" t="s">
        <v>164</v>
      </c>
      <c r="C13" s="187"/>
      <c r="D13" s="188"/>
    </row>
    <row r="14" spans="1:11" x14ac:dyDescent="0.25">
      <c r="B14" t="s">
        <v>165</v>
      </c>
      <c r="C14" s="187"/>
      <c r="D14" s="188"/>
    </row>
    <row r="15" spans="1:11" x14ac:dyDescent="0.25">
      <c r="B15" t="s">
        <v>166</v>
      </c>
      <c r="C15" s="187"/>
      <c r="D15" s="188"/>
    </row>
    <row r="16" spans="1:11" x14ac:dyDescent="0.25">
      <c r="B16" t="s">
        <v>167</v>
      </c>
      <c r="C16" s="187"/>
      <c r="D16" s="188"/>
    </row>
    <row r="17" spans="2:4" x14ac:dyDescent="0.25">
      <c r="B17" t="s">
        <v>168</v>
      </c>
      <c r="C17" s="187"/>
      <c r="D17" s="188"/>
    </row>
    <row r="18" spans="2:4" x14ac:dyDescent="0.25">
      <c r="B18" t="s">
        <v>169</v>
      </c>
      <c r="C18" s="187"/>
      <c r="D18" s="188"/>
    </row>
    <row r="19" spans="2:4" x14ac:dyDescent="0.25">
      <c r="B19" t="s">
        <v>170</v>
      </c>
      <c r="C19" s="187"/>
      <c r="D19" s="188"/>
    </row>
    <row r="20" spans="2:4" x14ac:dyDescent="0.25">
      <c r="B20" t="s">
        <v>173</v>
      </c>
      <c r="C20" s="187"/>
      <c r="D20" s="188"/>
    </row>
    <row r="21" spans="2:4" x14ac:dyDescent="0.25">
      <c r="B21" t="s">
        <v>174</v>
      </c>
      <c r="C21" s="187"/>
      <c r="D21" s="188"/>
    </row>
    <row r="22" spans="2:4" x14ac:dyDescent="0.25">
      <c r="B22" t="s">
        <v>175</v>
      </c>
      <c r="C22" s="187"/>
      <c r="D22" s="188"/>
    </row>
    <row r="23" spans="2:4" ht="15.75" thickBot="1" x14ac:dyDescent="0.3">
      <c r="B23" t="s">
        <v>176</v>
      </c>
      <c r="C23" s="189"/>
      <c r="D23" s="190"/>
    </row>
    <row r="24" spans="2:4" x14ac:dyDescent="0.25">
      <c r="B24" t="s">
        <v>179</v>
      </c>
      <c r="C24" s="154">
        <f>SUM(C12:C23)</f>
        <v>0</v>
      </c>
      <c r="D24" s="154">
        <f>SUM(D12:D23)</f>
        <v>0</v>
      </c>
    </row>
  </sheetData>
  <mergeCells count="2">
    <mergeCell ref="B6:D6"/>
    <mergeCell ref="C10:D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opLeftCell="A3" workbookViewId="0">
      <selection activeCell="C4" sqref="C4"/>
    </sheetView>
  </sheetViews>
  <sheetFormatPr defaultRowHeight="15" x14ac:dyDescent="0.25"/>
  <cols>
    <col min="2" max="2" width="22.42578125" customWidth="1"/>
    <col min="3" max="3" width="15.42578125" customWidth="1"/>
    <col min="4" max="4" width="16.140625" customWidth="1"/>
    <col min="5" max="7" width="16" customWidth="1"/>
    <col min="8" max="8" width="17.42578125" customWidth="1"/>
    <col min="9" max="9" width="17" customWidth="1"/>
    <col min="10" max="10" width="14.85546875" customWidth="1"/>
    <col min="12" max="12" width="13.140625" customWidth="1"/>
  </cols>
  <sheetData>
    <row r="1" spans="1:10" ht="18.75" x14ac:dyDescent="0.3">
      <c r="B1" s="155" t="s">
        <v>180</v>
      </c>
      <c r="C1" s="165">
        <f>'Tool '!B4</f>
        <v>0</v>
      </c>
      <c r="D1" s="166"/>
      <c r="E1" s="166"/>
      <c r="F1" s="166"/>
      <c r="G1" s="166"/>
      <c r="H1" s="166"/>
      <c r="I1" s="166"/>
    </row>
    <row r="2" spans="1:10" ht="18.75" x14ac:dyDescent="0.3">
      <c r="B2" s="156" t="s">
        <v>181</v>
      </c>
      <c r="C2" s="167">
        <f>'Tool '!B5</f>
        <v>0</v>
      </c>
      <c r="D2" s="163"/>
      <c r="E2" s="163"/>
      <c r="F2" s="163"/>
      <c r="G2" s="163"/>
      <c r="H2" s="163"/>
      <c r="I2" s="163"/>
    </row>
    <row r="3" spans="1:10" ht="60" x14ac:dyDescent="0.25">
      <c r="A3" s="10"/>
      <c r="B3" s="170" t="s">
        <v>171</v>
      </c>
      <c r="C3" s="101" t="s">
        <v>161</v>
      </c>
      <c r="D3" s="102" t="s">
        <v>103</v>
      </c>
      <c r="E3" s="102" t="s">
        <v>196</v>
      </c>
      <c r="F3" s="102" t="s">
        <v>182</v>
      </c>
      <c r="G3" s="102" t="s">
        <v>197</v>
      </c>
      <c r="H3" s="102" t="s">
        <v>198</v>
      </c>
      <c r="I3" s="103" t="s">
        <v>183</v>
      </c>
      <c r="J3" s="152"/>
    </row>
    <row r="4" spans="1:10" x14ac:dyDescent="0.25">
      <c r="A4" s="171" t="s">
        <v>188</v>
      </c>
      <c r="B4" s="196"/>
      <c r="C4" s="173"/>
      <c r="D4" s="181">
        <f>'Tool '!B10</f>
        <v>0</v>
      </c>
      <c r="E4" s="197" t="e">
        <f>B4/D4</f>
        <v>#DIV/0!</v>
      </c>
      <c r="F4" s="198">
        <f>'Tool '!F10</f>
        <v>0</v>
      </c>
      <c r="G4" s="182" t="e">
        <f>B4/F4</f>
        <v>#DIV/0!</v>
      </c>
      <c r="H4" s="181">
        <f>'Tool '!F20+'Tool '!F7</f>
        <v>0</v>
      </c>
      <c r="I4" s="183" t="e">
        <f>C4/H4</f>
        <v>#DIV/0!</v>
      </c>
    </row>
    <row r="5" spans="1:10" ht="15.75" thickBot="1" x14ac:dyDescent="0.3">
      <c r="A5" s="152"/>
      <c r="B5" s="176"/>
      <c r="C5" s="176"/>
      <c r="D5" s="174"/>
      <c r="E5" s="175"/>
      <c r="F5" s="174"/>
      <c r="G5" s="175"/>
      <c r="H5" s="174"/>
      <c r="I5" s="174"/>
    </row>
    <row r="6" spans="1:10" ht="15.75" thickBot="1" x14ac:dyDescent="0.3">
      <c r="B6" s="265" t="s">
        <v>172</v>
      </c>
      <c r="C6" s="265"/>
      <c r="D6" s="265"/>
      <c r="E6" s="184"/>
      <c r="F6" s="152"/>
      <c r="G6" s="152"/>
    </row>
    <row r="9" spans="1:10" x14ac:dyDescent="0.25">
      <c r="E9" s="164"/>
      <c r="F9" s="164"/>
      <c r="G9" s="164"/>
      <c r="H9" s="18"/>
    </row>
    <row r="10" spans="1:10" ht="15.75" customHeight="1" x14ac:dyDescent="0.25">
      <c r="C10" s="266" t="s">
        <v>162</v>
      </c>
      <c r="D10" s="266"/>
    </row>
    <row r="11" spans="1:10" ht="15.75" customHeight="1" thickBot="1" x14ac:dyDescent="0.3">
      <c r="C11" s="164" t="s">
        <v>68</v>
      </c>
      <c r="D11" s="164" t="s">
        <v>177</v>
      </c>
    </row>
    <row r="12" spans="1:10" ht="15.75" thickBot="1" x14ac:dyDescent="0.3">
      <c r="B12" t="s">
        <v>163</v>
      </c>
      <c r="C12" s="185"/>
      <c r="D12" s="189"/>
    </row>
    <row r="13" spans="1:10" ht="15.75" thickBot="1" x14ac:dyDescent="0.3">
      <c r="B13" t="s">
        <v>164</v>
      </c>
      <c r="C13" s="187"/>
      <c r="D13" s="189"/>
    </row>
    <row r="14" spans="1:10" ht="15.75" thickBot="1" x14ac:dyDescent="0.3">
      <c r="B14" t="s">
        <v>165</v>
      </c>
      <c r="C14" s="187"/>
      <c r="D14" s="189"/>
    </row>
    <row r="15" spans="1:10" ht="15.75" thickBot="1" x14ac:dyDescent="0.3">
      <c r="B15" t="s">
        <v>166</v>
      </c>
      <c r="C15" s="187"/>
      <c r="D15" s="189"/>
    </row>
    <row r="16" spans="1:10" ht="15.75" thickBot="1" x14ac:dyDescent="0.3">
      <c r="B16" t="s">
        <v>167</v>
      </c>
      <c r="C16" s="187"/>
      <c r="D16" s="189"/>
    </row>
    <row r="17" spans="2:4" ht="15.75" thickBot="1" x14ac:dyDescent="0.3">
      <c r="B17" t="s">
        <v>168</v>
      </c>
      <c r="C17" s="187"/>
      <c r="D17" s="189"/>
    </row>
    <row r="18" spans="2:4" ht="15.75" thickBot="1" x14ac:dyDescent="0.3">
      <c r="B18" t="s">
        <v>169</v>
      </c>
      <c r="C18" s="187"/>
      <c r="D18" s="189"/>
    </row>
    <row r="19" spans="2:4" ht="15.75" thickBot="1" x14ac:dyDescent="0.3">
      <c r="B19" t="s">
        <v>170</v>
      </c>
      <c r="C19" s="187"/>
      <c r="D19" s="189"/>
    </row>
    <row r="20" spans="2:4" ht="15.75" thickBot="1" x14ac:dyDescent="0.3">
      <c r="B20" t="s">
        <v>173</v>
      </c>
      <c r="C20" s="187"/>
      <c r="D20" s="189"/>
    </row>
    <row r="21" spans="2:4" ht="15.75" thickBot="1" x14ac:dyDescent="0.3">
      <c r="B21" t="s">
        <v>174</v>
      </c>
      <c r="C21" s="187"/>
      <c r="D21" s="189"/>
    </row>
    <row r="22" spans="2:4" ht="15.75" thickBot="1" x14ac:dyDescent="0.3">
      <c r="B22" t="s">
        <v>175</v>
      </c>
      <c r="C22" s="187"/>
      <c r="D22" s="189"/>
    </row>
    <row r="23" spans="2:4" ht="15.75" thickBot="1" x14ac:dyDescent="0.3">
      <c r="B23" t="s">
        <v>176</v>
      </c>
      <c r="C23" s="189"/>
      <c r="D23" s="190"/>
    </row>
    <row r="24" spans="2:4" x14ac:dyDescent="0.25">
      <c r="B24" t="s">
        <v>179</v>
      </c>
      <c r="C24" s="166">
        <f>SUM(C12:C23)</f>
        <v>0</v>
      </c>
      <c r="D24" s="166">
        <f>SUM(D12:D23)</f>
        <v>0</v>
      </c>
    </row>
  </sheetData>
  <mergeCells count="2">
    <mergeCell ref="B6:D6"/>
    <mergeCell ref="C10:D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A16" sqref="A16"/>
    </sheetView>
  </sheetViews>
  <sheetFormatPr defaultRowHeight="15" x14ac:dyDescent="0.25"/>
  <cols>
    <col min="4" max="4" width="70.42578125" customWidth="1"/>
    <col min="5" max="5" width="40" customWidth="1"/>
  </cols>
  <sheetData>
    <row r="1" spans="1:9" ht="18.75" x14ac:dyDescent="0.25">
      <c r="A1" s="277" t="s">
        <v>78</v>
      </c>
      <c r="B1" s="277"/>
      <c r="C1" s="277"/>
      <c r="D1" s="277"/>
      <c r="E1" s="277"/>
    </row>
    <row r="2" spans="1:9" ht="15.75" x14ac:dyDescent="0.25">
      <c r="A2" s="278" t="s">
        <v>79</v>
      </c>
      <c r="B2" s="278"/>
      <c r="C2" s="278"/>
      <c r="D2" s="168">
        <f>'Tool '!B4</f>
        <v>0</v>
      </c>
      <c r="E2" s="168"/>
      <c r="F2" s="168"/>
      <c r="G2" s="168"/>
      <c r="H2" s="169"/>
      <c r="I2" s="169"/>
    </row>
    <row r="3" spans="1:9" ht="15.75" x14ac:dyDescent="0.25">
      <c r="A3" s="278" t="s">
        <v>3</v>
      </c>
      <c r="B3" s="278"/>
      <c r="C3" s="278"/>
      <c r="D3" s="168">
        <f>'Tool '!B5</f>
        <v>0</v>
      </c>
      <c r="E3" s="168"/>
      <c r="F3" s="168"/>
      <c r="G3" s="168"/>
      <c r="H3" s="169"/>
      <c r="I3" s="169"/>
    </row>
    <row r="4" spans="1:9" x14ac:dyDescent="0.25">
      <c r="A4" s="276" t="s">
        <v>80</v>
      </c>
      <c r="B4" s="276"/>
      <c r="C4" s="276"/>
      <c r="D4" s="276"/>
      <c r="E4" s="276"/>
    </row>
    <row r="5" spans="1:9" x14ac:dyDescent="0.25">
      <c r="A5" s="274" t="s">
        <v>81</v>
      </c>
      <c r="B5" s="274"/>
      <c r="C5" s="274"/>
      <c r="D5" s="274"/>
      <c r="E5" s="274"/>
    </row>
    <row r="6" spans="1:9" x14ac:dyDescent="0.25">
      <c r="A6" s="274" t="s">
        <v>82</v>
      </c>
      <c r="B6" s="274"/>
      <c r="C6" s="274"/>
      <c r="D6" s="274"/>
      <c r="E6" s="274"/>
    </row>
    <row r="7" spans="1:9" ht="30" x14ac:dyDescent="0.25">
      <c r="A7" s="1" t="s">
        <v>83</v>
      </c>
      <c r="B7" s="1" t="s">
        <v>69</v>
      </c>
      <c r="C7" s="1" t="s">
        <v>84</v>
      </c>
      <c r="D7" s="2" t="s">
        <v>85</v>
      </c>
      <c r="E7" s="1" t="s">
        <v>86</v>
      </c>
    </row>
    <row r="8" spans="1:9" ht="30" x14ac:dyDescent="0.25">
      <c r="A8" s="3"/>
      <c r="B8" s="3"/>
      <c r="C8" s="4"/>
      <c r="D8" s="5" t="s">
        <v>87</v>
      </c>
      <c r="E8" s="6"/>
    </row>
    <row r="9" spans="1:9" x14ac:dyDescent="0.25">
      <c r="A9" s="7"/>
      <c r="B9" s="7"/>
      <c r="C9" s="8">
        <f>A9*0.55</f>
        <v>0</v>
      </c>
      <c r="D9" s="9" t="s">
        <v>88</v>
      </c>
      <c r="E9" s="10"/>
    </row>
    <row r="10" spans="1:9" x14ac:dyDescent="0.25">
      <c r="A10" s="7"/>
      <c r="B10" s="7"/>
      <c r="C10" s="8">
        <f t="shared" ref="C10:C18" si="0">A10*0.55</f>
        <v>0</v>
      </c>
      <c r="D10" s="9" t="s">
        <v>89</v>
      </c>
      <c r="E10" s="10"/>
    </row>
    <row r="11" spans="1:9" x14ac:dyDescent="0.25">
      <c r="A11" s="7"/>
      <c r="B11" s="7"/>
      <c r="C11" s="8">
        <f t="shared" si="0"/>
        <v>0</v>
      </c>
      <c r="D11" s="9" t="s">
        <v>90</v>
      </c>
      <c r="E11" s="10"/>
    </row>
    <row r="12" spans="1:9" ht="30" x14ac:dyDescent="0.25">
      <c r="A12" s="7"/>
      <c r="B12" s="7"/>
      <c r="C12" s="8">
        <f t="shared" si="0"/>
        <v>0</v>
      </c>
      <c r="D12" s="9" t="s">
        <v>91</v>
      </c>
      <c r="E12" s="10"/>
    </row>
    <row r="13" spans="1:9" ht="30" x14ac:dyDescent="0.25">
      <c r="A13" s="3"/>
      <c r="B13" s="3"/>
      <c r="C13" s="8">
        <f t="shared" si="0"/>
        <v>0</v>
      </c>
      <c r="D13" s="5" t="s">
        <v>92</v>
      </c>
      <c r="E13" s="6"/>
    </row>
    <row r="14" spans="1:9" ht="30" x14ac:dyDescent="0.25">
      <c r="A14" s="7"/>
      <c r="B14" s="7"/>
      <c r="C14" s="8">
        <f t="shared" si="0"/>
        <v>0</v>
      </c>
      <c r="D14" s="9" t="s">
        <v>93</v>
      </c>
      <c r="E14" s="10"/>
    </row>
    <row r="15" spans="1:9" x14ac:dyDescent="0.25">
      <c r="A15" s="7"/>
      <c r="B15" s="7"/>
      <c r="C15" s="8">
        <f t="shared" si="0"/>
        <v>0</v>
      </c>
      <c r="D15" s="9" t="s">
        <v>94</v>
      </c>
      <c r="E15" s="10"/>
      <c r="H15" s="19" t="e">
        <f>SUM(#REF!)</f>
        <v>#REF!</v>
      </c>
    </row>
    <row r="16" spans="1:9" x14ac:dyDescent="0.25">
      <c r="A16" s="7"/>
      <c r="B16" s="7"/>
      <c r="C16" s="8">
        <f t="shared" si="0"/>
        <v>0</v>
      </c>
      <c r="D16" s="9" t="s">
        <v>95</v>
      </c>
      <c r="E16" s="10"/>
    </row>
    <row r="17" spans="1:9" x14ac:dyDescent="0.25">
      <c r="A17" s="7"/>
      <c r="B17" s="7"/>
      <c r="C17" s="8">
        <f t="shared" si="0"/>
        <v>0</v>
      </c>
      <c r="D17" s="9" t="s">
        <v>96</v>
      </c>
      <c r="E17" s="10"/>
    </row>
    <row r="18" spans="1:9" ht="30" x14ac:dyDescent="0.25">
      <c r="A18" s="11"/>
      <c r="B18" s="11"/>
      <c r="C18" s="8">
        <f t="shared" si="0"/>
        <v>0</v>
      </c>
      <c r="D18" s="12" t="s">
        <v>97</v>
      </c>
      <c r="E18" s="13"/>
      <c r="F18" s="14"/>
      <c r="G18" s="14"/>
      <c r="H18" s="14"/>
      <c r="I18" s="14"/>
    </row>
    <row r="19" spans="1:9" x14ac:dyDescent="0.25">
      <c r="A19" s="7">
        <f>A18+A17+A16+A15+A14+A12+A11+A10+A9</f>
        <v>0</v>
      </c>
      <c r="B19" s="7"/>
      <c r="C19" s="134"/>
      <c r="D19" s="191" t="s">
        <v>194</v>
      </c>
      <c r="E19" s="15"/>
    </row>
    <row r="20" spans="1:9" x14ac:dyDescent="0.25">
      <c r="D20" s="16"/>
    </row>
    <row r="21" spans="1:9" x14ac:dyDescent="0.25">
      <c r="A21" s="275" t="s">
        <v>98</v>
      </c>
      <c r="B21" s="275"/>
      <c r="C21" s="275"/>
      <c r="D21" s="16"/>
    </row>
    <row r="22" spans="1:9" ht="15.75" thickBot="1" x14ac:dyDescent="0.3">
      <c r="A22" s="275" t="s">
        <v>99</v>
      </c>
      <c r="B22" s="275"/>
      <c r="C22" s="275"/>
      <c r="D22" s="16"/>
    </row>
    <row r="23" spans="1:9" ht="19.5" thickBot="1" x14ac:dyDescent="0.35">
      <c r="A23" s="279" t="s">
        <v>100</v>
      </c>
      <c r="B23" s="280"/>
      <c r="C23" s="280"/>
      <c r="D23" s="280"/>
      <c r="E23" s="281"/>
    </row>
    <row r="24" spans="1:9" x14ac:dyDescent="0.25">
      <c r="A24" s="267"/>
      <c r="B24" s="268"/>
      <c r="C24" s="268"/>
      <c r="D24" s="268"/>
      <c r="E24" s="269"/>
    </row>
    <row r="25" spans="1:9" x14ac:dyDescent="0.25">
      <c r="A25" s="267"/>
      <c r="B25" s="268"/>
      <c r="C25" s="268"/>
      <c r="D25" s="268"/>
      <c r="E25" s="269"/>
    </row>
    <row r="26" spans="1:9" ht="15.75" thickBot="1" x14ac:dyDescent="0.3">
      <c r="A26" s="270"/>
      <c r="B26" s="271"/>
      <c r="C26" s="271"/>
      <c r="D26" s="271"/>
      <c r="E26" s="272"/>
    </row>
    <row r="27" spans="1:9" x14ac:dyDescent="0.25">
      <c r="D27" s="16"/>
    </row>
    <row r="28" spans="1:9" ht="15.75" thickBot="1" x14ac:dyDescent="0.3">
      <c r="A28" s="271"/>
      <c r="B28" s="271"/>
      <c r="C28" s="271"/>
      <c r="D28" s="271"/>
      <c r="E28" s="17"/>
    </row>
    <row r="29" spans="1:9" x14ac:dyDescent="0.25">
      <c r="A29" s="273" t="s">
        <v>101</v>
      </c>
      <c r="B29" s="273"/>
      <c r="C29" s="273"/>
      <c r="D29" s="273"/>
      <c r="E29" s="18" t="s">
        <v>102</v>
      </c>
    </row>
  </sheetData>
  <mergeCells count="12">
    <mergeCell ref="A4:E4"/>
    <mergeCell ref="A1:E1"/>
    <mergeCell ref="A2:C2"/>
    <mergeCell ref="A3:C3"/>
    <mergeCell ref="A23:E23"/>
    <mergeCell ref="A24:E26"/>
    <mergeCell ref="A28:D28"/>
    <mergeCell ref="A29:D29"/>
    <mergeCell ref="A5:E5"/>
    <mergeCell ref="A6:E6"/>
    <mergeCell ref="A21:C21"/>
    <mergeCell ref="A22:C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Tool </vt:lpstr>
      <vt:lpstr>Monitoring</vt:lpstr>
      <vt:lpstr>RRH FISCAL</vt:lpstr>
      <vt:lpstr>PSH FISCAL</vt:lpstr>
      <vt:lpstr>Housing First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Laver, Terri</dc:creator>
  <cp:keywords/>
  <dc:description/>
  <cp:lastModifiedBy>Scherer, Hilary</cp:lastModifiedBy>
  <cp:revision/>
  <cp:lastPrinted>2018-03-19T14:00:27Z</cp:lastPrinted>
  <dcterms:created xsi:type="dcterms:W3CDTF">2016-10-12T15:08:27Z</dcterms:created>
  <dcterms:modified xsi:type="dcterms:W3CDTF">2018-03-19T14:01:01Z</dcterms:modified>
  <cp:category/>
  <cp:contentStatus/>
</cp:coreProperties>
</file>